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/>
  <mc:AlternateContent xmlns:mc="http://schemas.openxmlformats.org/markup-compatibility/2006">
    <mc:Choice Requires="x15">
      <x15ac:absPath xmlns:x15ac="http://schemas.microsoft.com/office/spreadsheetml/2010/11/ac" url="C:\Users\jesse\OneDrive\Documents\PDS_Homework\Authunits\2020\2019 Transmittal\Series 2 Time Series\"/>
    </mc:Choice>
  </mc:AlternateContent>
  <xr:revisionPtr revIDLastSave="0" documentId="13_ncr:1_{8FE79300-9592-4381-9EE4-CB88E407587C}" xr6:coauthVersionLast="45" xr6:coauthVersionMax="45" xr10:uidLastSave="{00000000-0000-0000-0000-000000000000}"/>
  <bookViews>
    <workbookView xWindow="20370" yWindow="915" windowWidth="29040" windowHeight="15840" tabRatio="604" xr2:uid="{00000000-000D-0000-FFFF-FFFF00000000}"/>
  </bookViews>
  <sheets>
    <sheet name="Tables 2A3" sheetId="1" r:id="rId1"/>
  </sheets>
  <definedNames>
    <definedName name="_xlnm.Print_Area" localSheetId="0">'Tables 2A3'!$B$2:$P$66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D61" i="1"/>
  <c r="D60" i="1"/>
  <c r="D59" i="1"/>
  <c r="D56" i="1"/>
  <c r="D55" i="1"/>
  <c r="D54" i="1"/>
  <c r="D53" i="1"/>
  <c r="D52" i="1"/>
  <c r="D49" i="1"/>
  <c r="D48" i="1"/>
  <c r="D47" i="1"/>
  <c r="D44" i="1"/>
  <c r="D43" i="1"/>
  <c r="D42" i="1"/>
  <c r="D39" i="1"/>
  <c r="D38" i="1"/>
  <c r="D37" i="1"/>
  <c r="D34" i="1"/>
  <c r="D33" i="1"/>
  <c r="D32" i="1"/>
  <c r="D31" i="1"/>
  <c r="D30" i="1"/>
  <c r="D29" i="1"/>
  <c r="C29" i="1"/>
  <c r="C30" i="1"/>
  <c r="C31" i="1"/>
  <c r="C32" i="1"/>
  <c r="C33" i="1"/>
  <c r="C34" i="1"/>
  <c r="C37" i="1"/>
  <c r="C38" i="1"/>
  <c r="C39" i="1"/>
  <c r="C42" i="1"/>
  <c r="C43" i="1"/>
  <c r="C44" i="1"/>
  <c r="C47" i="1"/>
  <c r="C48" i="1"/>
  <c r="C49" i="1"/>
  <c r="C52" i="1"/>
  <c r="C53" i="1"/>
  <c r="C54" i="1"/>
  <c r="C55" i="1"/>
  <c r="C56" i="1"/>
  <c r="C59" i="1"/>
  <c r="C60" i="1"/>
  <c r="C61" i="1"/>
  <c r="C62" i="1"/>
  <c r="H24" i="1" l="1"/>
  <c r="O26" i="1"/>
  <c r="N26" i="1"/>
  <c r="M26" i="1"/>
  <c r="L26" i="1"/>
  <c r="K26" i="1"/>
  <c r="J26" i="1"/>
  <c r="I26" i="1"/>
  <c r="H26" i="1"/>
  <c r="O25" i="1"/>
  <c r="N25" i="1"/>
  <c r="M25" i="1"/>
  <c r="L25" i="1"/>
  <c r="K25" i="1"/>
  <c r="J25" i="1"/>
  <c r="I25" i="1"/>
  <c r="H25" i="1"/>
  <c r="O24" i="1"/>
  <c r="N24" i="1"/>
  <c r="M24" i="1"/>
  <c r="L24" i="1"/>
  <c r="K24" i="1"/>
  <c r="J24" i="1"/>
  <c r="I24" i="1"/>
  <c r="O23" i="1"/>
  <c r="N23" i="1"/>
  <c r="M23" i="1"/>
  <c r="L23" i="1"/>
  <c r="K23" i="1"/>
  <c r="J23" i="1"/>
  <c r="I23" i="1"/>
  <c r="H23" i="1"/>
  <c r="O19" i="1"/>
  <c r="N19" i="1"/>
  <c r="M19" i="1"/>
  <c r="L19" i="1"/>
  <c r="K19" i="1"/>
  <c r="J19" i="1"/>
  <c r="I19" i="1"/>
  <c r="H19" i="1"/>
  <c r="O18" i="1"/>
  <c r="N18" i="1"/>
  <c r="M18" i="1"/>
  <c r="L18" i="1"/>
  <c r="K18" i="1"/>
  <c r="J18" i="1"/>
  <c r="I18" i="1"/>
  <c r="H18" i="1"/>
  <c r="O16" i="1"/>
  <c r="N16" i="1"/>
  <c r="M16" i="1"/>
  <c r="L16" i="1"/>
  <c r="K16" i="1"/>
  <c r="J16" i="1"/>
  <c r="I16" i="1"/>
  <c r="H16" i="1"/>
  <c r="O15" i="1"/>
  <c r="N15" i="1"/>
  <c r="M15" i="1"/>
  <c r="L15" i="1"/>
  <c r="K15" i="1"/>
  <c r="J15" i="1"/>
  <c r="I15" i="1"/>
  <c r="H15" i="1"/>
  <c r="O14" i="1"/>
  <c r="N14" i="1"/>
  <c r="M14" i="1"/>
  <c r="L14" i="1"/>
  <c r="K14" i="1"/>
  <c r="J14" i="1"/>
  <c r="I14" i="1"/>
  <c r="H14" i="1"/>
  <c r="D14" i="1" l="1"/>
  <c r="C14" i="1"/>
  <c r="D15" i="1"/>
  <c r="C15" i="1"/>
  <c r="D16" i="1"/>
  <c r="C16" i="1"/>
  <c r="D18" i="1"/>
  <c r="C18" i="1"/>
  <c r="D19" i="1"/>
  <c r="C19" i="1"/>
  <c r="D23" i="1"/>
  <c r="C23" i="1"/>
  <c r="D25" i="1"/>
  <c r="C25" i="1"/>
  <c r="D26" i="1"/>
  <c r="C26" i="1"/>
  <c r="D24" i="1"/>
  <c r="C24" i="1"/>
  <c r="O13" i="1"/>
  <c r="I22" i="1"/>
  <c r="I21" i="1" s="1"/>
  <c r="H17" i="1"/>
  <c r="H22" i="1"/>
  <c r="I17" i="1"/>
  <c r="N22" i="1"/>
  <c r="N21" i="1" s="1"/>
  <c r="J22" i="1"/>
  <c r="J17" i="1"/>
  <c r="O22" i="1"/>
  <c r="O21" i="1" s="1"/>
  <c r="N17" i="1"/>
  <c r="O17" i="1"/>
  <c r="J13" i="1"/>
  <c r="N13" i="1"/>
  <c r="M22" i="1"/>
  <c r="M21" i="1" s="1"/>
  <c r="I13" i="1"/>
  <c r="M17" i="1"/>
  <c r="K17" i="1"/>
  <c r="K22" i="1"/>
  <c r="K21" i="1" s="1"/>
  <c r="K13" i="1"/>
  <c r="M13" i="1"/>
  <c r="L17" i="1"/>
  <c r="L22" i="1"/>
  <c r="L21" i="1" s="1"/>
  <c r="L13" i="1"/>
  <c r="H13" i="1"/>
  <c r="H21" i="1" l="1"/>
  <c r="D22" i="1"/>
  <c r="C22" i="1"/>
  <c r="D13" i="1"/>
  <c r="C13" i="1"/>
  <c r="D17" i="1"/>
  <c r="C17" i="1"/>
  <c r="O11" i="1"/>
  <c r="H11" i="1"/>
  <c r="N11" i="1"/>
  <c r="J21" i="1"/>
  <c r="I11" i="1"/>
  <c r="K11" i="1"/>
  <c r="J11" i="1"/>
  <c r="L11" i="1"/>
  <c r="M11" i="1"/>
  <c r="D21" i="1" l="1"/>
  <c r="C21" i="1"/>
  <c r="C11" i="1"/>
  <c r="D11" i="1"/>
  <c r="I28" i="1" l="1"/>
  <c r="I36" i="1"/>
  <c r="I41" i="1"/>
  <c r="I46" i="1"/>
  <c r="I58" i="1"/>
  <c r="J58" i="1" l="1"/>
  <c r="J51" i="1"/>
  <c r="J46" i="1"/>
  <c r="J41" i="1"/>
  <c r="J36" i="1"/>
  <c r="J28" i="1"/>
  <c r="D28" i="1" l="1"/>
  <c r="D41" i="1"/>
  <c r="D51" i="1"/>
  <c r="D36" i="1"/>
  <c r="D46" i="1"/>
  <c r="D58" i="1"/>
  <c r="E62" i="1" l="1"/>
  <c r="E61" i="1"/>
  <c r="E60" i="1"/>
  <c r="E59" i="1"/>
  <c r="E56" i="1"/>
  <c r="E55" i="1"/>
  <c r="E54" i="1"/>
  <c r="E53" i="1"/>
  <c r="E52" i="1"/>
  <c r="E49" i="1"/>
  <c r="E48" i="1"/>
  <c r="E47" i="1"/>
  <c r="E44" i="1"/>
  <c r="E43" i="1"/>
  <c r="E42" i="1"/>
  <c r="E39" i="1"/>
  <c r="E38" i="1"/>
  <c r="E37" i="1"/>
  <c r="E34" i="1"/>
  <c r="E33" i="1"/>
  <c r="E32" i="1"/>
  <c r="E31" i="1"/>
  <c r="E30" i="1"/>
  <c r="E29" i="1"/>
  <c r="E16" i="1" l="1"/>
  <c r="E18" i="1"/>
  <c r="E25" i="1"/>
  <c r="E26" i="1"/>
  <c r="E19" i="1"/>
  <c r="E15" i="1"/>
  <c r="E24" i="1"/>
  <c r="E23" i="1"/>
  <c r="E14" i="1"/>
  <c r="E17" i="1" l="1"/>
  <c r="E13" i="1"/>
  <c r="E22" i="1"/>
  <c r="E21" i="1" l="1"/>
  <c r="E11" i="1"/>
  <c r="M58" i="1" l="1"/>
  <c r="M51" i="1"/>
  <c r="M46" i="1"/>
  <c r="M41" i="1"/>
  <c r="M36" i="1"/>
  <c r="M28" i="1"/>
  <c r="E28" i="1" l="1"/>
  <c r="C28" i="1"/>
  <c r="E41" i="1"/>
  <c r="C41" i="1"/>
  <c r="E51" i="1"/>
  <c r="C51" i="1"/>
  <c r="E36" i="1"/>
  <c r="C36" i="1"/>
  <c r="E46" i="1"/>
  <c r="C46" i="1"/>
  <c r="E58" i="1"/>
  <c r="C58" i="1"/>
</calcChain>
</file>

<file path=xl/sharedStrings.xml><?xml version="1.0" encoding="utf-8"?>
<sst xmlns="http://schemas.openxmlformats.org/spreadsheetml/2006/main" count="56" uniqueCount="56">
  <si>
    <t>JURISDICTION</t>
  </si>
  <si>
    <t>STATE BALANCE</t>
  </si>
  <si>
    <t>BALTIMORE CITY</t>
  </si>
  <si>
    <t>2011</t>
  </si>
  <si>
    <t>BALTIMORE REGION</t>
  </si>
  <si>
    <t>ANNE ARUNDEL</t>
  </si>
  <si>
    <t>BALTIMORE COUNTY</t>
  </si>
  <si>
    <t>CARROLL</t>
  </si>
  <si>
    <t>HARFORD</t>
  </si>
  <si>
    <t>HOWARD</t>
  </si>
  <si>
    <t>FREDERICK</t>
  </si>
  <si>
    <t>MONTGOMERY</t>
  </si>
  <si>
    <t>PRINCE GEORGE'S</t>
  </si>
  <si>
    <t>SOUTHERN MARYLAND</t>
  </si>
  <si>
    <t>CALVERT</t>
  </si>
  <si>
    <t>CHARLES</t>
  </si>
  <si>
    <t>ST. MARY'S</t>
  </si>
  <si>
    <t>WESTERN MARYLAND</t>
  </si>
  <si>
    <t>GARRETT</t>
  </si>
  <si>
    <t>WASHINGTON</t>
  </si>
  <si>
    <t>CAROLINE</t>
  </si>
  <si>
    <t>CECIL</t>
  </si>
  <si>
    <t>KENT</t>
  </si>
  <si>
    <t>QUEEN ANNE'S</t>
  </si>
  <si>
    <t>TALBOT</t>
  </si>
  <si>
    <t>DORCHESTER</t>
  </si>
  <si>
    <t>SOMERSET</t>
  </si>
  <si>
    <t>WICOMICO</t>
  </si>
  <si>
    <t>WORCESTER</t>
  </si>
  <si>
    <t>MARYLAND</t>
  </si>
  <si>
    <t>ALLEGANY</t>
  </si>
  <si>
    <t>SUBURBAN WASHINGTON</t>
  </si>
  <si>
    <t>UPPER EASTERN SHORE</t>
  </si>
  <si>
    <t>LOWER EASTERN SHORE</t>
  </si>
  <si>
    <t xml:space="preserve">     Outlying Counties</t>
  </si>
  <si>
    <t>NOT CLASSIFIED</t>
  </si>
  <si>
    <t>CORE BASED STATISTICAL AREAS</t>
  </si>
  <si>
    <t xml:space="preserve">   Metropolitan Statistical Areas</t>
  </si>
  <si>
    <t xml:space="preserve">     Central Counties</t>
  </si>
  <si>
    <t xml:space="preserve">  Micropolitan Statistical Areas</t>
  </si>
  <si>
    <t>2012</t>
  </si>
  <si>
    <t>SOURCE:  U. S. Bureau of the Census.  Manufacturing and Construction Statistics Division. Residential Construction Branch</t>
  </si>
  <si>
    <t xml:space="preserve">     URBAN (Baltimore city)</t>
  </si>
  <si>
    <t xml:space="preserve">     NON SUBURBAN</t>
  </si>
  <si>
    <t>2013</t>
  </si>
  <si>
    <t>2014 - 2010</t>
  </si>
  <si>
    <t>Historic Units by Structure Type</t>
  </si>
  <si>
    <t>SUBURBAN COUNTIES</t>
  </si>
  <si>
    <t xml:space="preserve">     INNER SUBURBAN COUNTIES</t>
  </si>
  <si>
    <t xml:space="preserve">     OUTER SUBURBAN COUNTIES</t>
  </si>
  <si>
    <t xml:space="preserve">      EXURBAN COUNTIES</t>
  </si>
  <si>
    <t>Prepared by Maryland Department of Planning.  Planning Services Division. 2020.</t>
  </si>
  <si>
    <t>2019 - 2015</t>
  </si>
  <si>
    <t>2019 - 2010</t>
  </si>
  <si>
    <t>Table 2A.3  MARYLAND COUNTY GROUPS AND STATE PLANNING REGIONS NEW HOUSING UNITS AUTHORIZED FOR CONSTRUCTION BY BUILDING PERMITS</t>
  </si>
  <si>
    <t>MULTI  FAMILY HOUSING UNITS 2019 - 2010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</si>
</sst>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164" formatCode="0.0%"/>
    <numFmt numFmtId="165" formatCode="_(* #,##0.000_);_(* \(#,##0.000\);_(* &quot;-&quot;??_);_(@_)"/>
    <numFmt numFmtId="166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name val="Cambria"/>
      <family val="1"/>
      <scheme val="major"/>
    </font>
    <font>
      <b/>
      <sz val="14"/>
      <name val="Cambria"/>
      <family val="1"/>
      <scheme val="major"/>
    </font>
    <font>
      <b/>
      <i/>
      <sz val="11"/>
      <name val="Cambria"/>
      <family val="1"/>
      <scheme val="major"/>
    </font>
    <font>
      <sz val="11"/>
      <name val="Cambria"/>
      <family val="1"/>
      <scheme val="major"/>
    </font>
    <font>
      <i/>
      <sz val="11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2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ck">
        <color indexed="64"/>
      </bottom>
      <diagonal/>
    </border>
  </borders>
  <cellStyleXfs count="4">
    <xf numFmtId="0" fontId="0" fillId="0" borderId="0"/>
    <xf numFmtId="3" fontId="1" fillId="0" borderId="0"/>
    <xf numFmtId="0" fontId="2" fillId="0" borderId="0"/>
    <xf numFmtId="9" fontId="2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3" fillId="0" borderId="0" xfId="0" applyFont="1" applyBorder="1"/>
    <xf numFmtId="41" fontId="6" fillId="0" borderId="0" xfId="0" applyNumberFormat="1" applyFont="1" applyBorder="1"/>
    <xf numFmtId="0" fontId="6" fillId="0" borderId="0" xfId="0" applyFont="1" applyBorder="1"/>
    <xf numFmtId="0" fontId="6" fillId="0" borderId="0" xfId="0" applyFont="1"/>
    <xf numFmtId="41" fontId="3" fillId="0" borderId="0" xfId="0" applyNumberFormat="1" applyFont="1" applyBorder="1"/>
    <xf numFmtId="41" fontId="7" fillId="0" borderId="0" xfId="0" applyNumberFormat="1" applyFont="1" applyBorder="1"/>
    <xf numFmtId="41" fontId="3" fillId="0" borderId="10" xfId="0" applyNumberFormat="1" applyFont="1" applyBorder="1"/>
    <xf numFmtId="0" fontId="6" fillId="0" borderId="5" xfId="0" applyFont="1" applyBorder="1"/>
    <xf numFmtId="0" fontId="3" fillId="0" borderId="5" xfId="0" applyFont="1" applyBorder="1"/>
    <xf numFmtId="41" fontId="3" fillId="0" borderId="3" xfId="0" applyNumberFormat="1" applyFont="1" applyBorder="1"/>
    <xf numFmtId="0" fontId="6" fillId="0" borderId="3" xfId="0" applyFont="1" applyBorder="1"/>
    <xf numFmtId="41" fontId="6" fillId="0" borderId="3" xfId="0" applyNumberFormat="1" applyFont="1" applyBorder="1"/>
    <xf numFmtId="41" fontId="3" fillId="0" borderId="5" xfId="0" applyNumberFormat="1" applyFont="1" applyBorder="1"/>
    <xf numFmtId="41" fontId="6" fillId="0" borderId="5" xfId="0" applyNumberFormat="1" applyFont="1" applyBorder="1"/>
    <xf numFmtId="41" fontId="6" fillId="0" borderId="10" xfId="0" applyNumberFormat="1" applyFont="1" applyBorder="1"/>
    <xf numFmtId="41" fontId="5" fillId="0" borderId="0" xfId="0" applyNumberFormat="1" applyFont="1" applyBorder="1"/>
    <xf numFmtId="0" fontId="3" fillId="0" borderId="3" xfId="0" applyFont="1" applyBorder="1"/>
    <xf numFmtId="0" fontId="8" fillId="0" borderId="0" xfId="0" applyFont="1"/>
    <xf numFmtId="3" fontId="8" fillId="0" borderId="0" xfId="0" applyNumberFormat="1" applyFont="1" applyBorder="1"/>
    <xf numFmtId="3" fontId="3" fillId="0" borderId="2" xfId="0" applyNumberFormat="1" applyFont="1" applyFill="1" applyBorder="1"/>
    <xf numFmtId="3" fontId="8" fillId="0" borderId="13" xfId="0" applyNumberFormat="1" applyFont="1" applyBorder="1"/>
    <xf numFmtId="3" fontId="3" fillId="0" borderId="5" xfId="0" applyNumberFormat="1" applyFont="1" applyFill="1" applyBorder="1"/>
    <xf numFmtId="3" fontId="3" fillId="0" borderId="3" xfId="0" applyNumberFormat="1" applyFont="1" applyFill="1" applyBorder="1"/>
    <xf numFmtId="0" fontId="8" fillId="0" borderId="5" xfId="0" applyFont="1" applyBorder="1"/>
    <xf numFmtId="41" fontId="8" fillId="0" borderId="3" xfId="0" applyNumberFormat="1" applyFont="1" applyBorder="1"/>
    <xf numFmtId="41" fontId="8" fillId="0" borderId="14" xfId="0" applyNumberFormat="1" applyFont="1" applyBorder="1"/>
    <xf numFmtId="41" fontId="8" fillId="0" borderId="10" xfId="0" applyNumberFormat="1" applyFont="1" applyBorder="1"/>
    <xf numFmtId="41" fontId="9" fillId="0" borderId="5" xfId="0" applyNumberFormat="1" applyFont="1" applyBorder="1"/>
    <xf numFmtId="41" fontId="11" fillId="0" borderId="5" xfId="0" applyNumberFormat="1" applyFont="1" applyBorder="1"/>
    <xf numFmtId="41" fontId="10" fillId="0" borderId="3" xfId="0" applyNumberFormat="1" applyFont="1" applyBorder="1"/>
    <xf numFmtId="41" fontId="10" fillId="0" borderId="14" xfId="0" applyNumberFormat="1" applyFont="1" applyBorder="1"/>
    <xf numFmtId="41" fontId="10" fillId="0" borderId="10" xfId="0" applyNumberFormat="1" applyFont="1" applyBorder="1"/>
    <xf numFmtId="41" fontId="6" fillId="0" borderId="14" xfId="0" applyNumberFormat="1" applyFont="1" applyBorder="1"/>
    <xf numFmtId="41" fontId="3" fillId="0" borderId="14" xfId="0" applyNumberFormat="1" applyFont="1" applyBorder="1"/>
    <xf numFmtId="0" fontId="3" fillId="0" borderId="14" xfId="0" applyFont="1" applyBorder="1"/>
    <xf numFmtId="0" fontId="3" fillId="0" borderId="10" xfId="0" applyFont="1" applyBorder="1"/>
    <xf numFmtId="41" fontId="8" fillId="0" borderId="5" xfId="0" applyNumberFormat="1" applyFont="1" applyBorder="1"/>
    <xf numFmtId="3" fontId="6" fillId="0" borderId="14" xfId="0" applyNumberFormat="1" applyFont="1" applyBorder="1"/>
    <xf numFmtId="3" fontId="3" fillId="0" borderId="14" xfId="0" applyNumberFormat="1" applyFont="1" applyBorder="1"/>
    <xf numFmtId="3" fontId="3" fillId="0" borderId="3" xfId="0" applyNumberFormat="1" applyFont="1" applyBorder="1"/>
    <xf numFmtId="3" fontId="12" fillId="0" borderId="7" xfId="0" applyNumberFormat="1" applyFont="1" applyBorder="1"/>
    <xf numFmtId="3" fontId="12" fillId="0" borderId="4" xfId="0" applyNumberFormat="1" applyFont="1" applyBorder="1"/>
    <xf numFmtId="3" fontId="12" fillId="0" borderId="15" xfId="0" applyNumberFormat="1" applyFont="1" applyBorder="1"/>
    <xf numFmtId="3" fontId="12" fillId="0" borderId="9" xfId="0" applyNumberFormat="1" applyFont="1" applyBorder="1"/>
    <xf numFmtId="3" fontId="12" fillId="0" borderId="0" xfId="0" applyNumberFormat="1" applyFont="1" applyBorder="1"/>
    <xf numFmtId="3" fontId="6" fillId="0" borderId="0" xfId="0" applyNumberFormat="1" applyFont="1" applyBorder="1"/>
    <xf numFmtId="3" fontId="3" fillId="0" borderId="10" xfId="0" applyNumberFormat="1" applyFont="1" applyFill="1" applyBorder="1"/>
    <xf numFmtId="3" fontId="12" fillId="0" borderId="3" xfId="0" applyNumberFormat="1" applyFont="1" applyBorder="1"/>
    <xf numFmtId="165" fontId="8" fillId="0" borderId="0" xfId="0" applyNumberFormat="1" applyFont="1"/>
    <xf numFmtId="164" fontId="6" fillId="0" borderId="0" xfId="3" applyNumberFormat="1" applyFont="1" applyBorder="1"/>
    <xf numFmtId="3" fontId="8" fillId="0" borderId="1" xfId="0" applyNumberFormat="1" applyFont="1" applyBorder="1"/>
    <xf numFmtId="3" fontId="6" fillId="0" borderId="1" xfId="0" applyNumberFormat="1" applyFont="1" applyBorder="1"/>
    <xf numFmtId="3" fontId="8" fillId="0" borderId="16" xfId="0" applyNumberFormat="1" applyFont="1" applyBorder="1"/>
    <xf numFmtId="3" fontId="8" fillId="0" borderId="2" xfId="0" applyNumberFormat="1" applyFont="1" applyBorder="1"/>
    <xf numFmtId="10" fontId="6" fillId="0" borderId="0" xfId="0" applyNumberFormat="1" applyFont="1" applyBorder="1"/>
    <xf numFmtId="3" fontId="3" fillId="0" borderId="5" xfId="0" applyNumberFormat="1" applyFont="1" applyBorder="1"/>
    <xf numFmtId="10" fontId="6" fillId="0" borderId="3" xfId="0" applyNumberFormat="1" applyFont="1" applyBorder="1"/>
    <xf numFmtId="166" fontId="8" fillId="0" borderId="3" xfId="0" applyNumberFormat="1" applyFont="1" applyBorder="1"/>
    <xf numFmtId="41" fontId="3" fillId="0" borderId="0" xfId="0" applyNumberFormat="1" applyFont="1" applyBorder="1" applyAlignment="1">
      <alignment horizontal="center"/>
    </xf>
    <xf numFmtId="41" fontId="3" fillId="0" borderId="3" xfId="0" applyNumberFormat="1" applyFont="1" applyBorder="1" applyAlignment="1">
      <alignment horizontal="center"/>
    </xf>
    <xf numFmtId="10" fontId="3" fillId="0" borderId="0" xfId="3" applyNumberFormat="1" applyFont="1"/>
    <xf numFmtId="41" fontId="8" fillId="0" borderId="6" xfId="0" applyNumberFormat="1" applyFont="1" applyBorder="1"/>
    <xf numFmtId="41" fontId="10" fillId="0" borderId="6" xfId="0" applyNumberFormat="1" applyFont="1" applyBorder="1"/>
    <xf numFmtId="41" fontId="6" fillId="0" borderId="6" xfId="0" applyNumberFormat="1" applyFont="1" applyBorder="1"/>
    <xf numFmtId="41" fontId="3" fillId="0" borderId="6" xfId="0" applyNumberFormat="1" applyFont="1" applyBorder="1"/>
    <xf numFmtId="0" fontId="3" fillId="0" borderId="6" xfId="0" applyFont="1" applyBorder="1"/>
    <xf numFmtId="3" fontId="6" fillId="0" borderId="3" xfId="0" applyNumberFormat="1" applyFont="1" applyBorder="1"/>
    <xf numFmtId="41" fontId="13" fillId="0" borderId="6" xfId="0" applyNumberFormat="1" applyFont="1" applyBorder="1"/>
    <xf numFmtId="0" fontId="6" fillId="0" borderId="6" xfId="0" applyFont="1" applyBorder="1"/>
    <xf numFmtId="41" fontId="12" fillId="0" borderId="6" xfId="0" applyNumberFormat="1" applyFont="1" applyBorder="1"/>
    <xf numFmtId="3" fontId="12" fillId="0" borderId="17" xfId="0" applyNumberFormat="1" applyFont="1" applyFill="1" applyBorder="1" applyAlignment="1">
      <alignment horizontal="center"/>
    </xf>
    <xf numFmtId="49" fontId="12" fillId="0" borderId="17" xfId="0" applyNumberFormat="1" applyFont="1" applyFill="1" applyBorder="1" applyAlignment="1">
      <alignment horizontal="center"/>
    </xf>
    <xf numFmtId="3" fontId="12" fillId="0" borderId="19" xfId="0" applyNumberFormat="1" applyFont="1" applyFill="1" applyBorder="1" applyAlignment="1">
      <alignment horizontal="center"/>
    </xf>
    <xf numFmtId="0" fontId="6" fillId="0" borderId="4" xfId="0" applyFont="1" applyBorder="1"/>
    <xf numFmtId="0" fontId="8" fillId="0" borderId="5" xfId="0" applyFont="1" applyBorder="1" applyAlignment="1">
      <alignment horizontal="center"/>
    </xf>
    <xf numFmtId="3" fontId="6" fillId="0" borderId="2" xfId="0" applyNumberFormat="1" applyFont="1" applyBorder="1"/>
    <xf numFmtId="3" fontId="6" fillId="0" borderId="11" xfId="0" applyNumberFormat="1" applyFont="1" applyBorder="1"/>
    <xf numFmtId="0" fontId="13" fillId="0" borderId="6" xfId="0" applyFont="1" applyBorder="1"/>
    <xf numFmtId="0" fontId="13" fillId="0" borderId="8" xfId="0" applyFont="1" applyBorder="1"/>
    <xf numFmtId="1" fontId="12" fillId="0" borderId="18" xfId="0" applyNumberFormat="1" applyFont="1" applyFill="1" applyBorder="1" applyAlignment="1">
      <alignment horizontal="center"/>
    </xf>
    <xf numFmtId="3" fontId="8" fillId="0" borderId="5" xfId="0" applyNumberFormat="1" applyFont="1" applyFill="1" applyBorder="1" applyAlignment="1">
      <alignment horizontal="center"/>
    </xf>
    <xf numFmtId="0" fontId="10" fillId="0" borderId="0" xfId="0" applyFont="1"/>
    <xf numFmtId="49" fontId="8" fillId="0" borderId="3" xfId="0" applyNumberFormat="1" applyFont="1" applyFill="1" applyBorder="1" applyAlignment="1">
      <alignment horizontal="center"/>
    </xf>
    <xf numFmtId="0" fontId="8" fillId="0" borderId="3" xfId="0" applyNumberFormat="1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/>
    </xf>
    <xf numFmtId="3" fontId="3" fillId="0" borderId="20" xfId="0" applyNumberFormat="1" applyFont="1" applyFill="1" applyBorder="1"/>
    <xf numFmtId="3" fontId="8" fillId="0" borderId="21" xfId="0" applyNumberFormat="1" applyFont="1" applyFill="1" applyBorder="1" applyAlignment="1">
      <alignment horizontal="center"/>
    </xf>
    <xf numFmtId="3" fontId="12" fillId="0" borderId="23" xfId="0" applyNumberFormat="1" applyFont="1" applyFill="1" applyBorder="1" applyAlignment="1">
      <alignment horizontal="center"/>
    </xf>
    <xf numFmtId="3" fontId="8" fillId="0" borderId="12" xfId="0" applyNumberFormat="1" applyFont="1" applyBorder="1"/>
    <xf numFmtId="49" fontId="8" fillId="0" borderId="10" xfId="0" applyNumberFormat="1" applyFont="1" applyFill="1" applyBorder="1" applyAlignment="1">
      <alignment horizontal="center"/>
    </xf>
    <xf numFmtId="3" fontId="12" fillId="0" borderId="24" xfId="0" applyNumberFormat="1" applyFont="1" applyFill="1" applyBorder="1" applyAlignment="1">
      <alignment horizontal="center"/>
    </xf>
    <xf numFmtId="3" fontId="6" fillId="0" borderId="10" xfId="0" applyNumberFormat="1" applyFont="1" applyBorder="1"/>
    <xf numFmtId="3" fontId="3" fillId="0" borderId="10" xfId="0" applyNumberFormat="1" applyFont="1" applyBorder="1"/>
    <xf numFmtId="3" fontId="3" fillId="0" borderId="13" xfId="0" applyNumberFormat="1" applyFont="1" applyFill="1" applyBorder="1"/>
    <xf numFmtId="3" fontId="8" fillId="0" borderId="14" xfId="0" applyNumberFormat="1" applyFont="1" applyFill="1" applyBorder="1" applyAlignment="1">
      <alignment horizontal="center"/>
    </xf>
    <xf numFmtId="3" fontId="12" fillId="0" borderId="25" xfId="0" applyNumberFormat="1" applyFont="1" applyFill="1" applyBorder="1" applyAlignment="1">
      <alignment horizontal="center"/>
    </xf>
    <xf numFmtId="0" fontId="8" fillId="0" borderId="14" xfId="0" applyFont="1" applyBorder="1"/>
    <xf numFmtId="41" fontId="11" fillId="0" borderId="14" xfId="0" applyNumberFormat="1" applyFont="1" applyBorder="1"/>
    <xf numFmtId="3" fontId="3" fillId="0" borderId="26" xfId="0" applyNumberFormat="1" applyFont="1" applyFill="1" applyBorder="1"/>
    <xf numFmtId="3" fontId="3" fillId="0" borderId="22" xfId="0" applyNumberFormat="1" applyFont="1" applyFill="1" applyBorder="1"/>
    <xf numFmtId="41" fontId="6" fillId="0" borderId="27" xfId="0" applyNumberFormat="1" applyFont="1" applyBorder="1"/>
    <xf numFmtId="0" fontId="6" fillId="0" borderId="27" xfId="0" applyFont="1" applyBorder="1"/>
    <xf numFmtId="41" fontId="3" fillId="0" borderId="27" xfId="0" applyNumberFormat="1" applyFont="1" applyBorder="1"/>
    <xf numFmtId="0" fontId="3" fillId="0" borderId="27" xfId="0" applyFont="1" applyBorder="1"/>
    <xf numFmtId="3" fontId="12" fillId="0" borderId="28" xfId="0" applyNumberFormat="1" applyFont="1" applyBorder="1"/>
    <xf numFmtId="3" fontId="4" fillId="0" borderId="0" xfId="0" applyNumberFormat="1" applyFont="1" applyBorder="1"/>
  </cellXfs>
  <cellStyles count="4">
    <cellStyle name="Comma0" xfId="1" xr:uid="{00000000-0005-0000-0000-000001000000}"/>
    <cellStyle name="Normal" xfId="0" builtinId="0"/>
    <cellStyle name="Normal 2" xfId="2" xr:uid="{00000000-0005-0000-0000-000004000000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iolet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05"/>
  <sheetViews>
    <sheetView tabSelected="1" workbookViewId="0">
      <selection sqref="A1:XFD1"/>
    </sheetView>
  </sheetViews>
  <sheetFormatPr defaultRowHeight="14.25" x14ac:dyDescent="0.2"/>
  <cols>
    <col min="1" max="1" width="9.140625" style="5"/>
    <col min="2" max="2" width="39.140625" style="1" bestFit="1" customWidth="1"/>
    <col min="3" max="5" width="13.5703125" style="1" bestFit="1" customWidth="1"/>
    <col min="6" max="6" width="12.7109375" style="1" customWidth="1"/>
    <col min="7" max="13" width="10.28515625" style="1" bestFit="1" customWidth="1"/>
    <col min="14" max="15" width="10.28515625" style="5" bestFit="1" customWidth="1"/>
    <col min="16" max="16" width="9.140625" style="5"/>
    <col min="17" max="17" width="11.140625" style="5" bestFit="1" customWidth="1"/>
    <col min="18" max="16384" width="9.140625" style="5"/>
  </cols>
  <sheetData>
    <row r="1" spans="1:16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O1" s="47"/>
    </row>
    <row r="2" spans="1:16" ht="18" x14ac:dyDescent="0.25">
      <c r="B2" s="107" t="s">
        <v>54</v>
      </c>
      <c r="C2" s="19"/>
      <c r="D2" s="19"/>
      <c r="E2" s="19"/>
      <c r="F2" s="19"/>
      <c r="G2" s="50"/>
      <c r="H2" s="19"/>
      <c r="I2" s="19"/>
      <c r="J2" s="19"/>
      <c r="K2" s="19"/>
      <c r="L2" s="19"/>
      <c r="M2" s="19"/>
    </row>
    <row r="3" spans="1:16" ht="18" x14ac:dyDescent="0.25">
      <c r="B3" s="107" t="s">
        <v>55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47"/>
      <c r="O3" s="47"/>
    </row>
    <row r="4" spans="1:16" ht="18" x14ac:dyDescent="0.25">
      <c r="B4" s="107" t="s">
        <v>46</v>
      </c>
      <c r="C4" s="20"/>
      <c r="D4" s="20"/>
      <c r="E4" s="20"/>
      <c r="F4" s="20"/>
      <c r="G4" s="51"/>
      <c r="H4" s="51"/>
      <c r="I4" s="51"/>
      <c r="J4" s="51"/>
      <c r="K4" s="51"/>
      <c r="L4" s="51"/>
      <c r="M4" s="51"/>
      <c r="N4" s="51"/>
      <c r="O4" s="51"/>
    </row>
    <row r="5" spans="1:16" ht="16.5" thickBot="1" x14ac:dyDescent="0.3"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3"/>
      <c r="O5" s="53"/>
    </row>
    <row r="6" spans="1:16" ht="17.25" thickTop="1" thickBot="1" x14ac:dyDescent="0.3"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47"/>
      <c r="O6" s="47"/>
    </row>
    <row r="7" spans="1:16" ht="16.5" thickTop="1" x14ac:dyDescent="0.25">
      <c r="B7" s="54"/>
      <c r="C7" s="87"/>
      <c r="D7" s="95"/>
      <c r="E7" s="22"/>
      <c r="F7" s="90"/>
      <c r="G7" s="21"/>
      <c r="H7" s="55"/>
      <c r="I7" s="55"/>
      <c r="J7" s="21"/>
      <c r="K7" s="55"/>
      <c r="L7" s="55"/>
      <c r="M7" s="55"/>
      <c r="N7" s="77"/>
      <c r="O7" s="78"/>
    </row>
    <row r="8" spans="1:16" s="83" customFormat="1" ht="15.75" x14ac:dyDescent="0.25">
      <c r="B8" s="82" t="s">
        <v>0</v>
      </c>
      <c r="C8" s="88" t="s">
        <v>53</v>
      </c>
      <c r="D8" s="96" t="s">
        <v>52</v>
      </c>
      <c r="E8" s="96" t="s">
        <v>45</v>
      </c>
      <c r="F8" s="91">
        <v>2019</v>
      </c>
      <c r="G8" s="84">
        <v>2018</v>
      </c>
      <c r="H8" s="84">
        <v>2017</v>
      </c>
      <c r="I8" s="85">
        <v>2016</v>
      </c>
      <c r="J8" s="84">
        <v>2015</v>
      </c>
      <c r="K8" s="84">
        <v>2014</v>
      </c>
      <c r="L8" s="84" t="s">
        <v>44</v>
      </c>
      <c r="M8" s="84" t="s">
        <v>40</v>
      </c>
      <c r="N8" s="84" t="s">
        <v>3</v>
      </c>
      <c r="O8" s="86">
        <v>2010</v>
      </c>
    </row>
    <row r="9" spans="1:16" ht="15" thickBot="1" x14ac:dyDescent="0.25">
      <c r="B9" s="74"/>
      <c r="C9" s="89"/>
      <c r="D9" s="97"/>
      <c r="E9" s="97"/>
      <c r="F9" s="92"/>
      <c r="G9" s="72"/>
      <c r="H9" s="72"/>
      <c r="I9" s="72"/>
      <c r="J9" s="72"/>
      <c r="K9" s="72"/>
      <c r="L9" s="72"/>
      <c r="M9" s="72"/>
      <c r="N9" s="73"/>
      <c r="O9" s="81"/>
    </row>
    <row r="10" spans="1:16" s="1" customFormat="1" x14ac:dyDescent="0.2">
      <c r="B10" s="23"/>
      <c r="C10" s="100"/>
      <c r="D10" s="101"/>
      <c r="E10" s="101"/>
      <c r="F10" s="48"/>
      <c r="G10" s="24"/>
      <c r="H10" s="24"/>
      <c r="I10" s="24"/>
      <c r="J10" s="24"/>
      <c r="K10" s="24"/>
      <c r="L10" s="24"/>
      <c r="M10" s="24"/>
      <c r="N10" s="12"/>
      <c r="O10" s="70"/>
      <c r="P10" s="6"/>
    </row>
    <row r="11" spans="1:16" s="1" customFormat="1" ht="15.75" x14ac:dyDescent="0.25">
      <c r="A11" s="1">
        <v>1</v>
      </c>
      <c r="B11" s="76" t="s">
        <v>29</v>
      </c>
      <c r="C11" s="104">
        <f>SUM(G11:P11)</f>
        <v>49033</v>
      </c>
      <c r="D11" s="27">
        <f>(F11+G11+H11+I11+J11)</f>
        <v>27884</v>
      </c>
      <c r="E11" s="27">
        <f>(E13+E17)</f>
        <v>27587</v>
      </c>
      <c r="F11" s="28">
        <v>6438</v>
      </c>
      <c r="G11" s="26">
        <v>5672</v>
      </c>
      <c r="H11" s="26">
        <f>(H13+H17)</f>
        <v>3840</v>
      </c>
      <c r="I11" s="26">
        <f t="shared" ref="I11:O11" si="0">(I13+I17)</f>
        <v>5985</v>
      </c>
      <c r="J11" s="26">
        <f t="shared" si="0"/>
        <v>5949</v>
      </c>
      <c r="K11" s="26">
        <f t="shared" si="0"/>
        <v>5790</v>
      </c>
      <c r="L11" s="26">
        <f t="shared" si="0"/>
        <v>7251</v>
      </c>
      <c r="M11" s="26">
        <f t="shared" si="0"/>
        <v>5985</v>
      </c>
      <c r="N11" s="26">
        <f t="shared" si="0"/>
        <v>5119</v>
      </c>
      <c r="O11" s="63">
        <f t="shared" si="0"/>
        <v>3442</v>
      </c>
      <c r="P11" s="6"/>
    </row>
    <row r="12" spans="1:16" ht="15.75" x14ac:dyDescent="0.25">
      <c r="A12" s="1">
        <v>2</v>
      </c>
      <c r="B12" s="25"/>
      <c r="C12" s="103"/>
      <c r="D12" s="98"/>
      <c r="E12" s="27"/>
      <c r="F12" s="28"/>
      <c r="G12" s="26"/>
      <c r="H12" s="26"/>
      <c r="I12" s="26"/>
      <c r="J12" s="26"/>
      <c r="K12" s="26"/>
      <c r="L12" s="26"/>
      <c r="M12" s="26"/>
      <c r="N12" s="26"/>
      <c r="O12" s="63"/>
      <c r="P12" s="6"/>
    </row>
    <row r="13" spans="1:16" s="1" customFormat="1" ht="15.75" x14ac:dyDescent="0.25">
      <c r="A13" s="1">
        <v>3</v>
      </c>
      <c r="B13" s="29" t="s">
        <v>47</v>
      </c>
      <c r="C13" s="104">
        <f t="shared" ref="C13:C19" si="1">SUM(G13:P13)</f>
        <v>41289</v>
      </c>
      <c r="D13" s="27">
        <f t="shared" ref="D13:D19" si="2">(F13+G13+H13+I13+J13)</f>
        <v>23400</v>
      </c>
      <c r="E13" s="27">
        <f>(E14+E15+E16)</f>
        <v>23840</v>
      </c>
      <c r="F13" s="28">
        <v>5951</v>
      </c>
      <c r="G13" s="26">
        <v>4154</v>
      </c>
      <c r="H13" s="26">
        <f>(H14+H15+H16)</f>
        <v>3451</v>
      </c>
      <c r="I13" s="26">
        <f t="shared" ref="I13" si="3">(I14+I15+I16)</f>
        <v>5163</v>
      </c>
      <c r="J13" s="26">
        <f t="shared" ref="J13" si="4">(J14+J15+J16)</f>
        <v>4681</v>
      </c>
      <c r="K13" s="26">
        <f t="shared" ref="K13" si="5">(K14+K15+K16)</f>
        <v>5052</v>
      </c>
      <c r="L13" s="26">
        <f t="shared" ref="L13" si="6">(L14+L15+L16)</f>
        <v>6167</v>
      </c>
      <c r="M13" s="26">
        <f t="shared" ref="M13" si="7">(M14+M15+M16)</f>
        <v>5363</v>
      </c>
      <c r="N13" s="26">
        <f t="shared" ref="N13" si="8">(N14+N15+N16)</f>
        <v>4163</v>
      </c>
      <c r="O13" s="63">
        <f t="shared" ref="O13" si="9">(O14+O15+O16)</f>
        <v>3095</v>
      </c>
      <c r="P13" s="6"/>
    </row>
    <row r="14" spans="1:16" ht="15.75" x14ac:dyDescent="0.25">
      <c r="A14" s="1">
        <v>4</v>
      </c>
      <c r="B14" s="30" t="s">
        <v>48</v>
      </c>
      <c r="C14" s="102">
        <f t="shared" si="1"/>
        <v>25167</v>
      </c>
      <c r="D14" s="32">
        <f t="shared" si="2"/>
        <v>14337</v>
      </c>
      <c r="E14" s="32">
        <f>(E29+E30+E38+E39)</f>
        <v>15334</v>
      </c>
      <c r="F14" s="33">
        <v>4504</v>
      </c>
      <c r="G14" s="31">
        <v>2166</v>
      </c>
      <c r="H14" s="31">
        <f>(H29+H30+H38+H39)</f>
        <v>2474</v>
      </c>
      <c r="I14" s="31">
        <f t="shared" ref="I14:O14" si="10">(I29+I30+I38+I39)</f>
        <v>2522</v>
      </c>
      <c r="J14" s="31">
        <f t="shared" si="10"/>
        <v>2671</v>
      </c>
      <c r="K14" s="31">
        <f t="shared" si="10"/>
        <v>3352</v>
      </c>
      <c r="L14" s="31">
        <f t="shared" si="10"/>
        <v>2697</v>
      </c>
      <c r="M14" s="31">
        <f t="shared" si="10"/>
        <v>3553</v>
      </c>
      <c r="N14" s="31">
        <f t="shared" si="10"/>
        <v>3255</v>
      </c>
      <c r="O14" s="64">
        <f t="shared" si="10"/>
        <v>2477</v>
      </c>
      <c r="P14" s="6"/>
    </row>
    <row r="15" spans="1:16" ht="15.75" x14ac:dyDescent="0.25">
      <c r="A15" s="1">
        <v>5</v>
      </c>
      <c r="B15" s="30" t="s">
        <v>49</v>
      </c>
      <c r="C15" s="102">
        <f t="shared" si="1"/>
        <v>14529</v>
      </c>
      <c r="D15" s="32">
        <f t="shared" si="2"/>
        <v>8607</v>
      </c>
      <c r="E15" s="32">
        <f>(E31+E32+E33+E37+E42+E43+E44+E53+E55)</f>
        <v>7287</v>
      </c>
      <c r="F15" s="33">
        <v>1365</v>
      </c>
      <c r="G15" s="31">
        <v>1968</v>
      </c>
      <c r="H15" s="31">
        <f>(H31+H32+H33+H37+H42+H43+H44+H53+H55)</f>
        <v>911</v>
      </c>
      <c r="I15" s="31">
        <f t="shared" ref="I15:O15" si="11">(I31+I32+I33+I37+I42+I43+I44+I53+I55)</f>
        <v>2528</v>
      </c>
      <c r="J15" s="31">
        <f t="shared" si="11"/>
        <v>1835</v>
      </c>
      <c r="K15" s="31">
        <f t="shared" si="11"/>
        <v>1559</v>
      </c>
      <c r="L15" s="31">
        <f t="shared" si="11"/>
        <v>2782</v>
      </c>
      <c r="M15" s="31">
        <f t="shared" si="11"/>
        <v>1566</v>
      </c>
      <c r="N15" s="31">
        <f t="shared" si="11"/>
        <v>894</v>
      </c>
      <c r="O15" s="64">
        <f t="shared" si="11"/>
        <v>486</v>
      </c>
      <c r="P15" s="3"/>
    </row>
    <row r="16" spans="1:16" ht="15.75" x14ac:dyDescent="0.25">
      <c r="A16" s="1">
        <v>6</v>
      </c>
      <c r="B16" s="9" t="s">
        <v>50</v>
      </c>
      <c r="C16" s="102">
        <f t="shared" si="1"/>
        <v>1593</v>
      </c>
      <c r="D16" s="32">
        <f t="shared" si="2"/>
        <v>456</v>
      </c>
      <c r="E16" s="34">
        <f>(E47+E49+E61)</f>
        <v>1219</v>
      </c>
      <c r="F16" s="16">
        <v>82</v>
      </c>
      <c r="G16" s="13">
        <v>20</v>
      </c>
      <c r="H16" s="13">
        <f>(H47+H49+H61)</f>
        <v>66</v>
      </c>
      <c r="I16" s="13">
        <f t="shared" ref="I16:O16" si="12">(I47+I49+I61)</f>
        <v>113</v>
      </c>
      <c r="J16" s="13">
        <f t="shared" si="12"/>
        <v>175</v>
      </c>
      <c r="K16" s="13">
        <f t="shared" si="12"/>
        <v>141</v>
      </c>
      <c r="L16" s="13">
        <f t="shared" si="12"/>
        <v>688</v>
      </c>
      <c r="M16" s="13">
        <f t="shared" si="12"/>
        <v>244</v>
      </c>
      <c r="N16" s="13">
        <f t="shared" si="12"/>
        <v>14</v>
      </c>
      <c r="O16" s="65">
        <f t="shared" si="12"/>
        <v>132</v>
      </c>
      <c r="P16" s="3"/>
    </row>
    <row r="17" spans="1:16" s="1" customFormat="1" ht="15.75" x14ac:dyDescent="0.25">
      <c r="A17" s="1">
        <v>7</v>
      </c>
      <c r="B17" s="10" t="s">
        <v>1</v>
      </c>
      <c r="C17" s="104">
        <f t="shared" si="1"/>
        <v>7744</v>
      </c>
      <c r="D17" s="27">
        <f t="shared" si="2"/>
        <v>4484</v>
      </c>
      <c r="E17" s="35">
        <f>(E18+E19)</f>
        <v>3747</v>
      </c>
      <c r="F17" s="8">
        <v>487</v>
      </c>
      <c r="G17" s="11">
        <v>1518</v>
      </c>
      <c r="H17" s="11">
        <f>(H18+H19)</f>
        <v>389</v>
      </c>
      <c r="I17" s="11">
        <f t="shared" ref="I17" si="13">(I18+I19)</f>
        <v>822</v>
      </c>
      <c r="J17" s="11">
        <f t="shared" ref="J17" si="14">(J18+J19)</f>
        <v>1268</v>
      </c>
      <c r="K17" s="11">
        <f t="shared" ref="K17" si="15">(K18+K19)</f>
        <v>738</v>
      </c>
      <c r="L17" s="11">
        <f t="shared" ref="L17" si="16">(L18+L19)</f>
        <v>1084</v>
      </c>
      <c r="M17" s="11">
        <f t="shared" ref="M17" si="17">(M18+M19)</f>
        <v>622</v>
      </c>
      <c r="N17" s="11">
        <f t="shared" ref="N17" si="18">(N18+N19)</f>
        <v>956</v>
      </c>
      <c r="O17" s="66">
        <f t="shared" ref="O17" si="19">(O18+O19)</f>
        <v>347</v>
      </c>
      <c r="P17" s="6"/>
    </row>
    <row r="18" spans="1:16" ht="15.75" x14ac:dyDescent="0.25">
      <c r="A18" s="1">
        <v>8</v>
      </c>
      <c r="B18" s="9" t="s">
        <v>42</v>
      </c>
      <c r="C18" s="102">
        <f t="shared" si="1"/>
        <v>6815</v>
      </c>
      <c r="D18" s="32">
        <f t="shared" si="2"/>
        <v>3847</v>
      </c>
      <c r="E18" s="34">
        <f>(E34)</f>
        <v>3348</v>
      </c>
      <c r="F18" s="16">
        <v>380</v>
      </c>
      <c r="G18" s="13">
        <v>1448</v>
      </c>
      <c r="H18" s="13">
        <f>(H34)</f>
        <v>269</v>
      </c>
      <c r="I18" s="13">
        <f t="shared" ref="I18:O18" si="20">(I34)</f>
        <v>676</v>
      </c>
      <c r="J18" s="13">
        <f t="shared" si="20"/>
        <v>1074</v>
      </c>
      <c r="K18" s="13">
        <f t="shared" si="20"/>
        <v>580</v>
      </c>
      <c r="L18" s="13">
        <f t="shared" si="20"/>
        <v>1037</v>
      </c>
      <c r="M18" s="13">
        <f t="shared" si="20"/>
        <v>566</v>
      </c>
      <c r="N18" s="13">
        <f t="shared" si="20"/>
        <v>914</v>
      </c>
      <c r="O18" s="65">
        <f t="shared" si="20"/>
        <v>251</v>
      </c>
      <c r="P18" s="3"/>
    </row>
    <row r="19" spans="1:16" s="1" customFormat="1" ht="15.75" x14ac:dyDescent="0.25">
      <c r="A19" s="1">
        <v>9</v>
      </c>
      <c r="B19" s="9" t="s">
        <v>43</v>
      </c>
      <c r="C19" s="104">
        <f t="shared" si="1"/>
        <v>929</v>
      </c>
      <c r="D19" s="32">
        <f t="shared" si="2"/>
        <v>637</v>
      </c>
      <c r="E19" s="34">
        <f>(E48+E52+E54+E56+E59+E60+E62)</f>
        <v>399</v>
      </c>
      <c r="F19" s="16">
        <v>107</v>
      </c>
      <c r="G19" s="13">
        <v>70</v>
      </c>
      <c r="H19" s="13">
        <f>(H48+H52+H54+H56+H59+H60+H62)</f>
        <v>120</v>
      </c>
      <c r="I19" s="13">
        <f t="shared" ref="I19:O19" si="21">(I48+I52+I54+I56+I59+I60+I62)</f>
        <v>146</v>
      </c>
      <c r="J19" s="13">
        <f t="shared" si="21"/>
        <v>194</v>
      </c>
      <c r="K19" s="13">
        <f t="shared" si="21"/>
        <v>158</v>
      </c>
      <c r="L19" s="13">
        <f t="shared" si="21"/>
        <v>47</v>
      </c>
      <c r="M19" s="13">
        <f t="shared" si="21"/>
        <v>56</v>
      </c>
      <c r="N19" s="13">
        <f t="shared" si="21"/>
        <v>42</v>
      </c>
      <c r="O19" s="65">
        <f t="shared" si="21"/>
        <v>96</v>
      </c>
      <c r="P19" s="6"/>
    </row>
    <row r="20" spans="1:16" ht="15.75" x14ac:dyDescent="0.25">
      <c r="A20" s="1">
        <v>10</v>
      </c>
      <c r="B20" s="30"/>
      <c r="C20" s="103"/>
      <c r="D20" s="99"/>
      <c r="E20" s="36"/>
      <c r="F20" s="37"/>
      <c r="G20" s="26"/>
      <c r="H20" s="26"/>
      <c r="I20" s="18"/>
      <c r="J20" s="18"/>
      <c r="K20" s="18"/>
      <c r="L20" s="18"/>
      <c r="M20" s="18"/>
      <c r="N20" s="18"/>
      <c r="O20" s="67"/>
      <c r="P20" s="7"/>
    </row>
    <row r="21" spans="1:16" s="1" customFormat="1" ht="15.75" x14ac:dyDescent="0.25">
      <c r="A21" s="1">
        <v>11</v>
      </c>
      <c r="B21" s="29" t="s">
        <v>36</v>
      </c>
      <c r="C21" s="104">
        <f t="shared" ref="C21:C26" si="22">SUM(G21:P21)</f>
        <v>48995</v>
      </c>
      <c r="D21" s="27">
        <f t="shared" ref="D21:D26" si="23">(F21+G21+H21+I21+J21)</f>
        <v>27827</v>
      </c>
      <c r="E21" s="27">
        <f>(E22+E25)</f>
        <v>27585</v>
      </c>
      <c r="F21" s="28">
        <v>6417</v>
      </c>
      <c r="G21" s="26">
        <v>5672</v>
      </c>
      <c r="H21" s="26">
        <f>(H22+H25)</f>
        <v>3840</v>
      </c>
      <c r="I21" s="26">
        <f t="shared" ref="I21" si="24">(I22+I25)</f>
        <v>5949</v>
      </c>
      <c r="J21" s="26">
        <f t="shared" ref="J21" si="25">(J22+J25)</f>
        <v>5949</v>
      </c>
      <c r="K21" s="26">
        <f t="shared" ref="K21" si="26">(K22+K25)</f>
        <v>5790</v>
      </c>
      <c r="L21" s="26">
        <f t="shared" ref="L21" si="27">(L22+L25)</f>
        <v>7251</v>
      </c>
      <c r="M21" s="26">
        <f t="shared" ref="M21" si="28">(M22+M25)</f>
        <v>5983</v>
      </c>
      <c r="N21" s="26">
        <f t="shared" ref="N21" si="29">(N22+N25)</f>
        <v>5119</v>
      </c>
      <c r="O21" s="63">
        <f t="shared" ref="O21" si="30">(O22+O25)</f>
        <v>3442</v>
      </c>
      <c r="P21" s="17"/>
    </row>
    <row r="22" spans="1:16" ht="15.75" x14ac:dyDescent="0.25">
      <c r="A22" s="1">
        <v>12</v>
      </c>
      <c r="B22" s="30" t="s">
        <v>37</v>
      </c>
      <c r="C22" s="102">
        <f t="shared" si="22"/>
        <v>48742</v>
      </c>
      <c r="D22" s="32">
        <f t="shared" si="23"/>
        <v>27762</v>
      </c>
      <c r="E22" s="32">
        <f>(E23+E24)</f>
        <v>27395</v>
      </c>
      <c r="F22" s="33">
        <v>6415</v>
      </c>
      <c r="G22" s="31">
        <v>5652</v>
      </c>
      <c r="H22" s="31">
        <f>(H23+H24)</f>
        <v>3838</v>
      </c>
      <c r="I22" s="31">
        <f t="shared" ref="I22" si="31">(I23+I24)</f>
        <v>5908</v>
      </c>
      <c r="J22" s="31">
        <f t="shared" ref="J22" si="32">(J23+J24)</f>
        <v>5949</v>
      </c>
      <c r="K22" s="31">
        <f t="shared" ref="K22" si="33">(K23+K24)</f>
        <v>5790</v>
      </c>
      <c r="L22" s="31">
        <f t="shared" ref="L22" si="34">(L23+L24)</f>
        <v>7211</v>
      </c>
      <c r="M22" s="31">
        <f t="shared" ref="M22" si="35">(M23+M24)</f>
        <v>5929</v>
      </c>
      <c r="N22" s="31">
        <f t="shared" ref="N22" si="36">(N23+N24)</f>
        <v>5119</v>
      </c>
      <c r="O22" s="64">
        <f t="shared" ref="O22" si="37">(O23+O24)</f>
        <v>3346</v>
      </c>
      <c r="P22" s="7"/>
    </row>
    <row r="23" spans="1:16" ht="15.75" x14ac:dyDescent="0.25">
      <c r="A23" s="1">
        <v>13</v>
      </c>
      <c r="B23" s="30" t="s">
        <v>38</v>
      </c>
      <c r="C23" s="102">
        <f t="shared" si="22"/>
        <v>40785</v>
      </c>
      <c r="D23" s="32">
        <f t="shared" si="23"/>
        <v>22247</v>
      </c>
      <c r="E23" s="32">
        <f>(E29+E30+E33+E34+E38+E39+E44+E47+E49+E53+E55+E61)</f>
        <v>23694</v>
      </c>
      <c r="F23" s="33">
        <v>5156</v>
      </c>
      <c r="G23" s="31">
        <v>5002</v>
      </c>
      <c r="H23" s="31">
        <f>(H29+H30+H33+H34+H38+H39+H44+H47+H49+H53+H55+H61)</f>
        <v>3211</v>
      </c>
      <c r="I23" s="31">
        <f t="shared" ref="I23:O23" si="38">(I29+I30+I33+I34+I38+I39+I44+I47+I49+I53+I55+I61)</f>
        <v>4461</v>
      </c>
      <c r="J23" s="31">
        <f t="shared" si="38"/>
        <v>4417</v>
      </c>
      <c r="K23" s="31">
        <f t="shared" si="38"/>
        <v>4743</v>
      </c>
      <c r="L23" s="31">
        <f t="shared" si="38"/>
        <v>5543</v>
      </c>
      <c r="M23" s="31">
        <f t="shared" si="38"/>
        <v>5579</v>
      </c>
      <c r="N23" s="31">
        <f t="shared" si="38"/>
        <v>4650</v>
      </c>
      <c r="O23" s="64">
        <f t="shared" si="38"/>
        <v>3179</v>
      </c>
      <c r="P23" s="7"/>
    </row>
    <row r="24" spans="1:16" ht="15.75" x14ac:dyDescent="0.25">
      <c r="A24" s="1">
        <v>14</v>
      </c>
      <c r="B24" s="30" t="s">
        <v>34</v>
      </c>
      <c r="C24" s="102">
        <f t="shared" si="22"/>
        <v>7957</v>
      </c>
      <c r="D24" s="32">
        <f t="shared" si="23"/>
        <v>5515</v>
      </c>
      <c r="E24" s="32">
        <f>(E31+E32+E37+E42+E43+E60+E62)</f>
        <v>3701</v>
      </c>
      <c r="F24" s="33">
        <v>1259</v>
      </c>
      <c r="G24" s="31">
        <v>650</v>
      </c>
      <c r="H24" s="31">
        <f>(H31+H32+H37+H42+H43+H60+H62)</f>
        <v>627</v>
      </c>
      <c r="I24" s="31">
        <f t="shared" ref="I24:O24" si="39">(I31+I32+I37+I42+I43+I60+I62)</f>
        <v>1447</v>
      </c>
      <c r="J24" s="31">
        <f t="shared" si="39"/>
        <v>1532</v>
      </c>
      <c r="K24" s="31">
        <f t="shared" si="39"/>
        <v>1047</v>
      </c>
      <c r="L24" s="31">
        <f t="shared" si="39"/>
        <v>1668</v>
      </c>
      <c r="M24" s="31">
        <f t="shared" si="39"/>
        <v>350</v>
      </c>
      <c r="N24" s="31">
        <f t="shared" si="39"/>
        <v>469</v>
      </c>
      <c r="O24" s="64">
        <f t="shared" si="39"/>
        <v>167</v>
      </c>
      <c r="P24" s="6"/>
    </row>
    <row r="25" spans="1:16" ht="15.75" x14ac:dyDescent="0.25">
      <c r="A25" s="1">
        <v>15</v>
      </c>
      <c r="B25" s="30" t="s">
        <v>39</v>
      </c>
      <c r="C25" s="102">
        <f t="shared" si="22"/>
        <v>253</v>
      </c>
      <c r="D25" s="32">
        <f t="shared" si="23"/>
        <v>65</v>
      </c>
      <c r="E25" s="32">
        <f>(E56+E59)</f>
        <v>190</v>
      </c>
      <c r="F25" s="33">
        <v>2</v>
      </c>
      <c r="G25" s="31">
        <v>20</v>
      </c>
      <c r="H25" s="31">
        <f>(H56+H59)</f>
        <v>2</v>
      </c>
      <c r="I25" s="31">
        <f t="shared" ref="I25:O25" si="40">(I56+I59)</f>
        <v>41</v>
      </c>
      <c r="J25" s="31">
        <f t="shared" si="40"/>
        <v>0</v>
      </c>
      <c r="K25" s="31">
        <f t="shared" si="40"/>
        <v>0</v>
      </c>
      <c r="L25" s="31">
        <f t="shared" si="40"/>
        <v>40</v>
      </c>
      <c r="M25" s="31">
        <f t="shared" si="40"/>
        <v>54</v>
      </c>
      <c r="N25" s="31">
        <f t="shared" si="40"/>
        <v>0</v>
      </c>
      <c r="O25" s="64">
        <f t="shared" si="40"/>
        <v>96</v>
      </c>
      <c r="P25" s="56"/>
    </row>
    <row r="26" spans="1:16" ht="15.75" x14ac:dyDescent="0.25">
      <c r="A26" s="1">
        <v>16</v>
      </c>
      <c r="B26" s="38" t="s">
        <v>35</v>
      </c>
      <c r="C26" s="102">
        <f t="shared" si="22"/>
        <v>38</v>
      </c>
      <c r="D26" s="27">
        <f t="shared" si="23"/>
        <v>57</v>
      </c>
      <c r="E26" s="27">
        <f>(E48+E52+E54)</f>
        <v>2</v>
      </c>
      <c r="F26" s="28">
        <v>21</v>
      </c>
      <c r="G26" s="26">
        <v>0</v>
      </c>
      <c r="H26" s="26">
        <f>(H48+H52+H54)</f>
        <v>0</v>
      </c>
      <c r="I26" s="26">
        <f t="shared" ref="I26:O26" si="41">(I48+I52+I54)</f>
        <v>36</v>
      </c>
      <c r="J26" s="26">
        <f t="shared" si="41"/>
        <v>0</v>
      </c>
      <c r="K26" s="26">
        <f t="shared" si="41"/>
        <v>0</v>
      </c>
      <c r="L26" s="26">
        <f t="shared" si="41"/>
        <v>0</v>
      </c>
      <c r="M26" s="26">
        <f t="shared" si="41"/>
        <v>2</v>
      </c>
      <c r="N26" s="26">
        <f t="shared" si="41"/>
        <v>0</v>
      </c>
      <c r="O26" s="63">
        <f t="shared" si="41"/>
        <v>0</v>
      </c>
      <c r="P26" s="4"/>
    </row>
    <row r="27" spans="1:16" s="1" customFormat="1" ht="15.75" x14ac:dyDescent="0.25">
      <c r="A27" s="1">
        <v>18</v>
      </c>
      <c r="B27" s="57"/>
      <c r="C27" s="105"/>
      <c r="D27" s="98"/>
      <c r="E27" s="39"/>
      <c r="F27" s="93"/>
      <c r="G27" s="59"/>
      <c r="H27" s="41"/>
      <c r="I27" s="58"/>
      <c r="J27" s="58"/>
      <c r="K27" s="68"/>
      <c r="L27" s="49"/>
      <c r="M27" s="49"/>
      <c r="N27" s="12"/>
      <c r="O27" s="70"/>
      <c r="P27" s="60"/>
    </row>
    <row r="28" spans="1:16" s="1" customFormat="1" ht="15.75" x14ac:dyDescent="0.25">
      <c r="A28" s="1">
        <v>19</v>
      </c>
      <c r="B28" s="14" t="s">
        <v>4</v>
      </c>
      <c r="C28" s="104">
        <f t="shared" ref="C28:C34" si="42">SUM(G28:P28)</f>
        <v>25490</v>
      </c>
      <c r="D28" s="27">
        <f t="shared" ref="D28:D34" si="43">(F28+G28+H28+I28+J28)</f>
        <v>14751</v>
      </c>
      <c r="E28" s="40">
        <f t="shared" ref="E28:E34" si="44">(K28+L28+M28+N28+O28)</f>
        <v>12806</v>
      </c>
      <c r="F28" s="94">
        <v>2067</v>
      </c>
      <c r="G28" s="11">
        <v>3856</v>
      </c>
      <c r="H28" s="26">
        <v>1840</v>
      </c>
      <c r="I28" s="61">
        <f>SUM(I29:I34)</f>
        <v>3313</v>
      </c>
      <c r="J28" s="11">
        <f>SUM(J29:J34)</f>
        <v>3675</v>
      </c>
      <c r="K28" s="41">
        <v>2433</v>
      </c>
      <c r="L28" s="11">
        <v>3418</v>
      </c>
      <c r="M28" s="11">
        <f>SUM(M29:M34)</f>
        <v>2061</v>
      </c>
      <c r="N28" s="11">
        <v>2876</v>
      </c>
      <c r="O28" s="71">
        <v>2018</v>
      </c>
      <c r="P28" s="6"/>
    </row>
    <row r="29" spans="1:16" ht="15.75" x14ac:dyDescent="0.25">
      <c r="A29" s="1">
        <v>20</v>
      </c>
      <c r="B29" s="15" t="s">
        <v>5</v>
      </c>
      <c r="C29" s="102">
        <f t="shared" si="42"/>
        <v>6633</v>
      </c>
      <c r="D29" s="32">
        <f t="shared" si="43"/>
        <v>3297</v>
      </c>
      <c r="E29" s="39">
        <f t="shared" si="44"/>
        <v>4240</v>
      </c>
      <c r="F29" s="94">
        <v>904</v>
      </c>
      <c r="G29" s="13">
        <v>6</v>
      </c>
      <c r="H29" s="31">
        <v>581</v>
      </c>
      <c r="I29" s="13">
        <v>715</v>
      </c>
      <c r="J29" s="13">
        <v>1091</v>
      </c>
      <c r="K29" s="68">
        <v>763</v>
      </c>
      <c r="L29" s="13">
        <v>447</v>
      </c>
      <c r="M29" s="13">
        <v>652</v>
      </c>
      <c r="N29" s="13">
        <v>1531</v>
      </c>
      <c r="O29" s="69">
        <v>847</v>
      </c>
      <c r="P29" s="3"/>
    </row>
    <row r="30" spans="1:16" ht="15.75" x14ac:dyDescent="0.25">
      <c r="A30" s="1">
        <v>21</v>
      </c>
      <c r="B30" s="15" t="s">
        <v>6</v>
      </c>
      <c r="C30" s="102">
        <f t="shared" si="42"/>
        <v>3765</v>
      </c>
      <c r="D30" s="32">
        <f t="shared" si="43"/>
        <v>3162</v>
      </c>
      <c r="E30" s="39">
        <f t="shared" si="44"/>
        <v>1232</v>
      </c>
      <c r="F30" s="93">
        <v>629</v>
      </c>
      <c r="G30" s="13">
        <v>1028</v>
      </c>
      <c r="H30" s="31">
        <v>406</v>
      </c>
      <c r="I30" s="13">
        <v>551</v>
      </c>
      <c r="J30" s="13">
        <v>548</v>
      </c>
      <c r="K30" s="68">
        <v>190</v>
      </c>
      <c r="L30" s="13">
        <v>388</v>
      </c>
      <c r="M30" s="13">
        <v>19</v>
      </c>
      <c r="N30" s="13">
        <v>0</v>
      </c>
      <c r="O30" s="69">
        <v>635</v>
      </c>
      <c r="P30" s="3"/>
    </row>
    <row r="31" spans="1:16" ht="15.75" x14ac:dyDescent="0.25">
      <c r="A31" s="1">
        <v>22</v>
      </c>
      <c r="B31" s="15" t="s">
        <v>7</v>
      </c>
      <c r="C31" s="102">
        <f t="shared" si="42"/>
        <v>321</v>
      </c>
      <c r="D31" s="32">
        <f t="shared" si="43"/>
        <v>175</v>
      </c>
      <c r="E31" s="39">
        <f t="shared" si="44"/>
        <v>158</v>
      </c>
      <c r="F31" s="93">
        <v>12</v>
      </c>
      <c r="G31" s="13">
        <v>111</v>
      </c>
      <c r="H31" s="31">
        <v>4</v>
      </c>
      <c r="I31" s="13">
        <v>8</v>
      </c>
      <c r="J31" s="13">
        <v>40</v>
      </c>
      <c r="K31" s="68">
        <v>50</v>
      </c>
      <c r="L31" s="13">
        <v>100</v>
      </c>
      <c r="M31" s="13">
        <v>8</v>
      </c>
      <c r="N31" s="13">
        <v>0</v>
      </c>
      <c r="O31" s="69">
        <v>0</v>
      </c>
      <c r="P31" s="3"/>
    </row>
    <row r="32" spans="1:16" ht="15.75" x14ac:dyDescent="0.25">
      <c r="A32" s="1">
        <v>23</v>
      </c>
      <c r="B32" s="15" t="s">
        <v>8</v>
      </c>
      <c r="C32" s="102">
        <f t="shared" si="42"/>
        <v>2025</v>
      </c>
      <c r="D32" s="32">
        <f t="shared" si="43"/>
        <v>1017</v>
      </c>
      <c r="E32" s="39">
        <f t="shared" si="44"/>
        <v>1132</v>
      </c>
      <c r="F32" s="93">
        <v>124</v>
      </c>
      <c r="G32" s="13">
        <v>25</v>
      </c>
      <c r="H32" s="31">
        <v>178</v>
      </c>
      <c r="I32" s="13">
        <v>248</v>
      </c>
      <c r="J32" s="13">
        <v>442</v>
      </c>
      <c r="K32" s="68">
        <v>335</v>
      </c>
      <c r="L32" s="13">
        <v>414</v>
      </c>
      <c r="M32" s="13">
        <v>68</v>
      </c>
      <c r="N32" s="13">
        <v>245</v>
      </c>
      <c r="O32" s="69">
        <v>70</v>
      </c>
      <c r="P32" s="3"/>
    </row>
    <row r="33" spans="1:16" ht="15.75" x14ac:dyDescent="0.25">
      <c r="A33" s="1">
        <v>24</v>
      </c>
      <c r="B33" s="15" t="s">
        <v>9</v>
      </c>
      <c r="C33" s="102">
        <f t="shared" si="42"/>
        <v>5931</v>
      </c>
      <c r="D33" s="32">
        <f t="shared" si="43"/>
        <v>3253</v>
      </c>
      <c r="E33" s="39">
        <f t="shared" si="44"/>
        <v>2696</v>
      </c>
      <c r="F33" s="93">
        <v>18</v>
      </c>
      <c r="G33" s="13">
        <v>1238</v>
      </c>
      <c r="H33" s="31">
        <v>402</v>
      </c>
      <c r="I33" s="13">
        <v>1115</v>
      </c>
      <c r="J33" s="13">
        <v>480</v>
      </c>
      <c r="K33" s="68">
        <v>515</v>
      </c>
      <c r="L33" s="13">
        <v>1032</v>
      </c>
      <c r="M33" s="13">
        <v>748</v>
      </c>
      <c r="N33" s="13">
        <v>186</v>
      </c>
      <c r="O33" s="69">
        <v>215</v>
      </c>
      <c r="P33" s="3"/>
    </row>
    <row r="34" spans="1:16" ht="15.75" x14ac:dyDescent="0.25">
      <c r="A34" s="1">
        <v>25</v>
      </c>
      <c r="B34" s="15" t="s">
        <v>2</v>
      </c>
      <c r="C34" s="102">
        <f t="shared" si="42"/>
        <v>6815</v>
      </c>
      <c r="D34" s="32">
        <f t="shared" si="43"/>
        <v>3847</v>
      </c>
      <c r="E34" s="39">
        <f t="shared" si="44"/>
        <v>3348</v>
      </c>
      <c r="F34" s="93">
        <v>380</v>
      </c>
      <c r="G34" s="13">
        <v>1448</v>
      </c>
      <c r="H34" s="31">
        <v>269</v>
      </c>
      <c r="I34" s="13">
        <v>676</v>
      </c>
      <c r="J34" s="13">
        <v>1074</v>
      </c>
      <c r="K34" s="68">
        <v>580</v>
      </c>
      <c r="L34" s="13">
        <v>1037</v>
      </c>
      <c r="M34" s="13">
        <v>566</v>
      </c>
      <c r="N34" s="13">
        <v>914</v>
      </c>
      <c r="O34" s="69">
        <v>251</v>
      </c>
      <c r="P34" s="3"/>
    </row>
    <row r="35" spans="1:16" s="1" customFormat="1" ht="15.75" x14ac:dyDescent="0.25">
      <c r="A35" s="1">
        <v>26</v>
      </c>
      <c r="B35" s="15"/>
      <c r="C35" s="105"/>
      <c r="D35" s="34"/>
      <c r="E35" s="39"/>
      <c r="F35" s="93"/>
      <c r="G35" s="13"/>
      <c r="H35" s="31"/>
      <c r="I35" s="13"/>
      <c r="J35" s="12"/>
      <c r="K35" s="68"/>
      <c r="L35" s="12"/>
      <c r="M35" s="12"/>
      <c r="N35" s="12"/>
      <c r="O35" s="79"/>
      <c r="P35" s="60"/>
    </row>
    <row r="36" spans="1:16" s="1" customFormat="1" ht="15.75" x14ac:dyDescent="0.25">
      <c r="A36" s="1">
        <v>27</v>
      </c>
      <c r="B36" s="14" t="s">
        <v>31</v>
      </c>
      <c r="C36" s="104">
        <f>SUM(G36:P36)</f>
        <v>18546</v>
      </c>
      <c r="D36" s="27">
        <f t="shared" ref="D36:D39" si="45">(F36+G36+H36+I36+J36)</f>
        <v>10953</v>
      </c>
      <c r="E36" s="40">
        <f>(K36+L36+M36+N36+O36)</f>
        <v>11283</v>
      </c>
      <c r="F36" s="94">
        <v>3690</v>
      </c>
      <c r="G36" s="11">
        <v>1548</v>
      </c>
      <c r="H36" s="26">
        <v>1814</v>
      </c>
      <c r="I36" s="61">
        <f>SUM(I37:I39)</f>
        <v>2306</v>
      </c>
      <c r="J36" s="11">
        <f>SUM(J37:J39)</f>
        <v>1595</v>
      </c>
      <c r="K36" s="41">
        <v>2903</v>
      </c>
      <c r="L36" s="11">
        <v>2360</v>
      </c>
      <c r="M36" s="11">
        <f>SUM(M37:M39)</f>
        <v>3156</v>
      </c>
      <c r="N36" s="11">
        <v>1774</v>
      </c>
      <c r="O36" s="71">
        <v>1090</v>
      </c>
      <c r="P36" s="6"/>
    </row>
    <row r="37" spans="1:16" ht="15.75" x14ac:dyDescent="0.25">
      <c r="A37" s="1">
        <v>28</v>
      </c>
      <c r="B37" s="15" t="s">
        <v>10</v>
      </c>
      <c r="C37" s="102">
        <f>SUM(G37:P37)</f>
        <v>3777</v>
      </c>
      <c r="D37" s="32">
        <f t="shared" si="45"/>
        <v>3075</v>
      </c>
      <c r="E37" s="39">
        <f>(K37+L37+M37+N37+O37)</f>
        <v>1421</v>
      </c>
      <c r="F37" s="94">
        <v>719</v>
      </c>
      <c r="G37" s="13">
        <v>416</v>
      </c>
      <c r="H37" s="31">
        <v>327</v>
      </c>
      <c r="I37" s="13">
        <v>1050</v>
      </c>
      <c r="J37" s="13">
        <v>563</v>
      </c>
      <c r="K37" s="68">
        <v>504</v>
      </c>
      <c r="L37" s="13">
        <v>498</v>
      </c>
      <c r="M37" s="13">
        <v>274</v>
      </c>
      <c r="N37" s="13">
        <v>50</v>
      </c>
      <c r="O37" s="69">
        <v>95</v>
      </c>
      <c r="P37" s="3"/>
    </row>
    <row r="38" spans="1:16" ht="15.75" x14ac:dyDescent="0.25">
      <c r="A38" s="1">
        <v>29</v>
      </c>
      <c r="B38" s="15" t="s">
        <v>11</v>
      </c>
      <c r="C38" s="102">
        <f>SUM(G38:P38)</f>
        <v>12549</v>
      </c>
      <c r="D38" s="32">
        <f t="shared" si="45"/>
        <v>5525</v>
      </c>
      <c r="E38" s="39">
        <f>(K38+L38+M38+N38+O38)</f>
        <v>9539</v>
      </c>
      <c r="F38" s="93">
        <v>2515</v>
      </c>
      <c r="G38" s="13">
        <v>958</v>
      </c>
      <c r="H38" s="31">
        <v>583</v>
      </c>
      <c r="I38" s="13">
        <v>756</v>
      </c>
      <c r="J38" s="13">
        <v>713</v>
      </c>
      <c r="K38" s="68">
        <v>2399</v>
      </c>
      <c r="L38" s="13">
        <v>1862</v>
      </c>
      <c r="M38" s="13">
        <v>2807</v>
      </c>
      <c r="N38" s="13">
        <v>1481</v>
      </c>
      <c r="O38" s="69">
        <v>990</v>
      </c>
      <c r="P38" s="3"/>
    </row>
    <row r="39" spans="1:16" ht="15.75" x14ac:dyDescent="0.25">
      <c r="A39" s="1">
        <v>30</v>
      </c>
      <c r="B39" s="15" t="s">
        <v>12</v>
      </c>
      <c r="C39" s="102">
        <f>SUM(G39:P39)</f>
        <v>2220</v>
      </c>
      <c r="D39" s="32">
        <f t="shared" si="45"/>
        <v>2353</v>
      </c>
      <c r="E39" s="39">
        <f>(K39+L39+M39+N39+O39)</f>
        <v>323</v>
      </c>
      <c r="F39" s="93">
        <v>456</v>
      </c>
      <c r="G39" s="13">
        <v>174</v>
      </c>
      <c r="H39" s="31">
        <v>904</v>
      </c>
      <c r="I39" s="13">
        <v>500</v>
      </c>
      <c r="J39" s="13">
        <v>319</v>
      </c>
      <c r="K39" s="68">
        <v>0</v>
      </c>
      <c r="L39" s="13">
        <v>0</v>
      </c>
      <c r="M39" s="13">
        <v>75</v>
      </c>
      <c r="N39" s="13">
        <v>243</v>
      </c>
      <c r="O39" s="69">
        <v>5</v>
      </c>
      <c r="P39" s="3"/>
    </row>
    <row r="40" spans="1:16" s="1" customFormat="1" ht="15.75" x14ac:dyDescent="0.25">
      <c r="A40" s="1">
        <v>31</v>
      </c>
      <c r="B40" s="15"/>
      <c r="C40" s="105"/>
      <c r="D40" s="34"/>
      <c r="E40" s="39"/>
      <c r="F40" s="93"/>
      <c r="G40" s="13"/>
      <c r="H40" s="31"/>
      <c r="I40" s="13"/>
      <c r="J40" s="12"/>
      <c r="K40" s="68"/>
      <c r="L40" s="12"/>
      <c r="M40" s="12"/>
      <c r="N40" s="12"/>
      <c r="O40" s="79"/>
      <c r="P40" s="60"/>
    </row>
    <row r="41" spans="1:16" s="1" customFormat="1" ht="15.75" x14ac:dyDescent="0.25">
      <c r="A41" s="1">
        <v>32</v>
      </c>
      <c r="B41" s="14" t="s">
        <v>13</v>
      </c>
      <c r="C41" s="104">
        <f>SUM(G41:P41)</f>
        <v>1570</v>
      </c>
      <c r="D41" s="27">
        <f t="shared" ref="D41:D44" si="46">(F41+G41+H41+I41+J41)</f>
        <v>891</v>
      </c>
      <c r="E41" s="40">
        <f>(K41+L41+M41+N41+O41)</f>
        <v>1073</v>
      </c>
      <c r="F41" s="94">
        <v>394</v>
      </c>
      <c r="G41" s="11">
        <v>108</v>
      </c>
      <c r="H41" s="26">
        <v>0</v>
      </c>
      <c r="I41" s="61">
        <f>SUM(I42:I44)</f>
        <v>81</v>
      </c>
      <c r="J41" s="11">
        <f>SUM(J42:J44)</f>
        <v>308</v>
      </c>
      <c r="K41" s="41">
        <v>6</v>
      </c>
      <c r="L41" s="11">
        <v>651</v>
      </c>
      <c r="M41" s="11">
        <f>SUM(M42:M44)</f>
        <v>0</v>
      </c>
      <c r="N41" s="11">
        <v>400</v>
      </c>
      <c r="O41" s="71">
        <v>16</v>
      </c>
      <c r="P41" s="6"/>
    </row>
    <row r="42" spans="1:16" ht="15.75" x14ac:dyDescent="0.25">
      <c r="A42" s="1">
        <v>33</v>
      </c>
      <c r="B42" s="15" t="s">
        <v>14</v>
      </c>
      <c r="C42" s="102">
        <f>SUM(G42:P42)</f>
        <v>7</v>
      </c>
      <c r="D42" s="32">
        <f t="shared" si="46"/>
        <v>245</v>
      </c>
      <c r="E42" s="39">
        <f>(K42+L42+M42+N42+O42)</f>
        <v>2</v>
      </c>
      <c r="F42" s="94">
        <v>240</v>
      </c>
      <c r="G42" s="13">
        <v>0</v>
      </c>
      <c r="H42" s="31">
        <v>0</v>
      </c>
      <c r="I42" s="13">
        <v>0</v>
      </c>
      <c r="J42" s="13">
        <v>5</v>
      </c>
      <c r="K42" s="68">
        <v>0</v>
      </c>
      <c r="L42" s="13">
        <v>0</v>
      </c>
      <c r="M42" s="13">
        <v>0</v>
      </c>
      <c r="N42" s="13">
        <v>0</v>
      </c>
      <c r="O42" s="69">
        <v>2</v>
      </c>
      <c r="P42" s="3"/>
    </row>
    <row r="43" spans="1:16" ht="15.75" x14ac:dyDescent="0.25">
      <c r="A43" s="1">
        <v>34</v>
      </c>
      <c r="B43" s="15" t="s">
        <v>15</v>
      </c>
      <c r="C43" s="102">
        <f>SUM(G43:P43)</f>
        <v>1189</v>
      </c>
      <c r="D43" s="32">
        <f t="shared" si="46"/>
        <v>488</v>
      </c>
      <c r="E43" s="39">
        <f>(K43+L43+M43+N43+O43)</f>
        <v>781</v>
      </c>
      <c r="F43" s="93">
        <v>80</v>
      </c>
      <c r="G43" s="13">
        <v>48</v>
      </c>
      <c r="H43" s="31">
        <v>0</v>
      </c>
      <c r="I43" s="13">
        <v>72</v>
      </c>
      <c r="J43" s="13">
        <v>288</v>
      </c>
      <c r="K43" s="68">
        <v>0</v>
      </c>
      <c r="L43" s="13">
        <v>649</v>
      </c>
      <c r="M43" s="13">
        <v>0</v>
      </c>
      <c r="N43" s="13">
        <v>132</v>
      </c>
      <c r="O43" s="69">
        <v>0</v>
      </c>
      <c r="P43" s="3"/>
    </row>
    <row r="44" spans="1:16" ht="15.75" x14ac:dyDescent="0.25">
      <c r="A44" s="1">
        <v>35</v>
      </c>
      <c r="B44" s="15" t="s">
        <v>16</v>
      </c>
      <c r="C44" s="102">
        <f>SUM(G44:P44)</f>
        <v>374</v>
      </c>
      <c r="D44" s="32">
        <f t="shared" si="46"/>
        <v>158</v>
      </c>
      <c r="E44" s="39">
        <f>(K44+L44+M44+N44+O44)</f>
        <v>290</v>
      </c>
      <c r="F44" s="93">
        <v>74</v>
      </c>
      <c r="G44" s="13">
        <v>60</v>
      </c>
      <c r="H44" s="31">
        <v>0</v>
      </c>
      <c r="I44" s="13">
        <v>9</v>
      </c>
      <c r="J44" s="13">
        <v>15</v>
      </c>
      <c r="K44" s="68">
        <v>6</v>
      </c>
      <c r="L44" s="13">
        <v>2</v>
      </c>
      <c r="M44" s="13">
        <v>0</v>
      </c>
      <c r="N44" s="13">
        <v>268</v>
      </c>
      <c r="O44" s="69">
        <v>14</v>
      </c>
      <c r="P44" s="3"/>
    </row>
    <row r="45" spans="1:16" s="1" customFormat="1" ht="15.75" x14ac:dyDescent="0.25">
      <c r="A45" s="1">
        <v>36</v>
      </c>
      <c r="B45" s="15"/>
      <c r="C45" s="105"/>
      <c r="D45" s="34"/>
      <c r="E45" s="39"/>
      <c r="F45" s="93"/>
      <c r="G45" s="13"/>
      <c r="H45" s="26"/>
      <c r="I45" s="13"/>
      <c r="J45" s="12"/>
      <c r="K45" s="68"/>
      <c r="L45" s="12"/>
      <c r="M45" s="12"/>
      <c r="N45" s="12"/>
      <c r="O45" s="79"/>
      <c r="P45" s="60"/>
    </row>
    <row r="46" spans="1:16" s="1" customFormat="1" ht="15.75" x14ac:dyDescent="0.25">
      <c r="A46" s="1">
        <v>37</v>
      </c>
      <c r="B46" s="14" t="s">
        <v>17</v>
      </c>
      <c r="C46" s="104">
        <f>SUM(G46:P46)</f>
        <v>544</v>
      </c>
      <c r="D46" s="27">
        <f t="shared" ref="D46:D49" si="47">(F46+G46+H46+I46+J46)</f>
        <v>282</v>
      </c>
      <c r="E46" s="40">
        <f>(K46+L46+M46+N46+O46)</f>
        <v>325</v>
      </c>
      <c r="F46" s="94">
        <v>63</v>
      </c>
      <c r="G46" s="11">
        <v>4</v>
      </c>
      <c r="H46" s="26">
        <v>62</v>
      </c>
      <c r="I46" s="61">
        <f>SUM(I47:I49)</f>
        <v>22</v>
      </c>
      <c r="J46" s="11">
        <f>SUM(J47:J49)</f>
        <v>131</v>
      </c>
      <c r="K46" s="41">
        <v>85</v>
      </c>
      <c r="L46" s="11">
        <v>94</v>
      </c>
      <c r="M46" s="11">
        <f>SUM(M47:M49)</f>
        <v>4</v>
      </c>
      <c r="N46" s="11">
        <v>14</v>
      </c>
      <c r="O46" s="71">
        <v>128</v>
      </c>
      <c r="P46" s="6"/>
    </row>
    <row r="47" spans="1:16" ht="15.75" x14ac:dyDescent="0.25">
      <c r="A47" s="1">
        <v>38</v>
      </c>
      <c r="B47" s="15" t="s">
        <v>30</v>
      </c>
      <c r="C47" s="102">
        <f>SUM(G47:P47)</f>
        <v>142</v>
      </c>
      <c r="D47" s="32">
        <f t="shared" si="47"/>
        <v>85</v>
      </c>
      <c r="E47" s="39">
        <f>(K47+L47+M47+N47+O47)</f>
        <v>97</v>
      </c>
      <c r="F47" s="94">
        <v>40</v>
      </c>
      <c r="G47" s="13">
        <v>0</v>
      </c>
      <c r="H47" s="31">
        <v>0</v>
      </c>
      <c r="I47" s="13">
        <v>16</v>
      </c>
      <c r="J47" s="13">
        <v>29</v>
      </c>
      <c r="K47" s="68">
        <v>5</v>
      </c>
      <c r="L47" s="13">
        <v>20</v>
      </c>
      <c r="M47" s="13">
        <v>0</v>
      </c>
      <c r="N47" s="13">
        <v>6</v>
      </c>
      <c r="O47" s="69">
        <v>66</v>
      </c>
      <c r="P47" s="3"/>
    </row>
    <row r="48" spans="1:16" ht="15.75" x14ac:dyDescent="0.25">
      <c r="A48" s="1">
        <v>39</v>
      </c>
      <c r="B48" s="15" t="s">
        <v>18</v>
      </c>
      <c r="C48" s="102">
        <f>SUM(G48:P48)</f>
        <v>0</v>
      </c>
      <c r="D48" s="32">
        <f t="shared" si="47"/>
        <v>21</v>
      </c>
      <c r="E48" s="39">
        <f>(K48+L48+M48+N48+O48)</f>
        <v>0</v>
      </c>
      <c r="F48" s="93">
        <v>21</v>
      </c>
      <c r="G48" s="13">
        <v>0</v>
      </c>
      <c r="H48" s="31">
        <v>0</v>
      </c>
      <c r="I48" s="13">
        <v>0</v>
      </c>
      <c r="J48" s="13">
        <v>0</v>
      </c>
      <c r="K48" s="68">
        <v>0</v>
      </c>
      <c r="L48" s="13">
        <v>0</v>
      </c>
      <c r="M48" s="13">
        <v>0</v>
      </c>
      <c r="N48" s="13">
        <v>0</v>
      </c>
      <c r="O48" s="69">
        <v>0</v>
      </c>
      <c r="P48" s="3"/>
    </row>
    <row r="49" spans="1:16" ht="15.75" x14ac:dyDescent="0.25">
      <c r="A49" s="1">
        <v>40</v>
      </c>
      <c r="B49" s="15" t="s">
        <v>19</v>
      </c>
      <c r="C49" s="102">
        <f>SUM(G49:P49)</f>
        <v>402</v>
      </c>
      <c r="D49" s="32">
        <f t="shared" si="47"/>
        <v>176</v>
      </c>
      <c r="E49" s="39">
        <f>(K49+L49+M49+N49+O49)</f>
        <v>228</v>
      </c>
      <c r="F49" s="93">
        <v>2</v>
      </c>
      <c r="G49" s="13">
        <v>4</v>
      </c>
      <c r="H49" s="31">
        <v>62</v>
      </c>
      <c r="I49" s="13">
        <v>6</v>
      </c>
      <c r="J49" s="13">
        <v>102</v>
      </c>
      <c r="K49" s="68">
        <v>80</v>
      </c>
      <c r="L49" s="13">
        <v>74</v>
      </c>
      <c r="M49" s="13">
        <v>4</v>
      </c>
      <c r="N49" s="13">
        <v>8</v>
      </c>
      <c r="O49" s="69">
        <v>62</v>
      </c>
      <c r="P49" s="3"/>
    </row>
    <row r="50" spans="1:16" s="1" customFormat="1" ht="15.75" x14ac:dyDescent="0.25">
      <c r="A50" s="1">
        <v>41</v>
      </c>
      <c r="B50" s="15"/>
      <c r="C50" s="105"/>
      <c r="D50" s="34"/>
      <c r="E50" s="39"/>
      <c r="F50" s="93"/>
      <c r="G50" s="13"/>
      <c r="H50" s="26"/>
      <c r="I50" s="13"/>
      <c r="J50" s="12"/>
      <c r="K50" s="68"/>
      <c r="L50" s="12"/>
      <c r="M50" s="12"/>
      <c r="N50" s="12"/>
      <c r="O50" s="79"/>
      <c r="P50" s="60"/>
    </row>
    <row r="51" spans="1:16" s="1" customFormat="1" ht="15.75" x14ac:dyDescent="0.25">
      <c r="A51" s="1">
        <v>42</v>
      </c>
      <c r="B51" s="14" t="s">
        <v>32</v>
      </c>
      <c r="C51" s="104">
        <f t="shared" ref="C51:C56" si="48">SUM(G51:P51)</f>
        <v>1001</v>
      </c>
      <c r="D51" s="27">
        <f t="shared" ref="D51:D56" si="49">(F51+G51+H51+I51+J51)</f>
        <v>252</v>
      </c>
      <c r="E51" s="40">
        <f t="shared" ref="E51:E56" si="50">(K51+L51+M51+N51+O51)</f>
        <v>849</v>
      </c>
      <c r="F51" s="94">
        <v>100</v>
      </c>
      <c r="G51" s="11">
        <v>88</v>
      </c>
      <c r="H51" s="26">
        <v>0</v>
      </c>
      <c r="I51" s="61">
        <v>62</v>
      </c>
      <c r="J51" s="11">
        <f>SUM(J52:J56)</f>
        <v>2</v>
      </c>
      <c r="K51" s="41">
        <v>149</v>
      </c>
      <c r="L51" s="11">
        <v>127</v>
      </c>
      <c r="M51" s="11">
        <f>SUM(M52:M56)</f>
        <v>470</v>
      </c>
      <c r="N51" s="11">
        <v>13</v>
      </c>
      <c r="O51" s="71">
        <v>90</v>
      </c>
      <c r="P51" s="6"/>
    </row>
    <row r="52" spans="1:16" ht="15.75" x14ac:dyDescent="0.25">
      <c r="A52" s="1">
        <v>43</v>
      </c>
      <c r="B52" s="15" t="s">
        <v>20</v>
      </c>
      <c r="C52" s="102">
        <f t="shared" si="48"/>
        <v>36</v>
      </c>
      <c r="D52" s="32">
        <f t="shared" si="49"/>
        <v>36</v>
      </c>
      <c r="E52" s="39">
        <f t="shared" si="50"/>
        <v>0</v>
      </c>
      <c r="F52" s="94">
        <v>0</v>
      </c>
      <c r="G52" s="13">
        <v>0</v>
      </c>
      <c r="H52" s="31">
        <v>0</v>
      </c>
      <c r="I52" s="13">
        <v>36</v>
      </c>
      <c r="J52" s="13">
        <v>0</v>
      </c>
      <c r="K52" s="68">
        <v>0</v>
      </c>
      <c r="L52" s="13">
        <v>0</v>
      </c>
      <c r="M52" s="13">
        <v>0</v>
      </c>
      <c r="N52" s="13">
        <v>0</v>
      </c>
      <c r="O52" s="69">
        <v>0</v>
      </c>
      <c r="P52" s="3"/>
    </row>
    <row r="53" spans="1:16" ht="15.75" x14ac:dyDescent="0.25">
      <c r="A53" s="1">
        <v>44</v>
      </c>
      <c r="B53" s="15" t="s">
        <v>21</v>
      </c>
      <c r="C53" s="102">
        <f t="shared" si="48"/>
        <v>746</v>
      </c>
      <c r="D53" s="32">
        <f t="shared" si="49"/>
        <v>0</v>
      </c>
      <c r="E53" s="39">
        <f t="shared" si="50"/>
        <v>746</v>
      </c>
      <c r="F53" s="93">
        <v>0</v>
      </c>
      <c r="G53" s="13">
        <v>0</v>
      </c>
      <c r="H53" s="31">
        <v>0</v>
      </c>
      <c r="I53" s="13">
        <v>0</v>
      </c>
      <c r="J53" s="13">
        <v>0</v>
      </c>
      <c r="K53" s="68">
        <v>144</v>
      </c>
      <c r="L53" s="13">
        <v>53</v>
      </c>
      <c r="M53" s="13">
        <v>468</v>
      </c>
      <c r="N53" s="13">
        <v>13</v>
      </c>
      <c r="O53" s="69">
        <v>68</v>
      </c>
      <c r="P53" s="3"/>
    </row>
    <row r="54" spans="1:16" ht="15.75" x14ac:dyDescent="0.25">
      <c r="A54" s="1">
        <v>45</v>
      </c>
      <c r="B54" s="15" t="s">
        <v>22</v>
      </c>
      <c r="C54" s="102">
        <f t="shared" si="48"/>
        <v>2</v>
      </c>
      <c r="D54" s="32">
        <f t="shared" si="49"/>
        <v>0</v>
      </c>
      <c r="E54" s="39">
        <f t="shared" si="50"/>
        <v>2</v>
      </c>
      <c r="F54" s="93">
        <v>0</v>
      </c>
      <c r="G54" s="13">
        <v>0</v>
      </c>
      <c r="H54" s="31">
        <v>0</v>
      </c>
      <c r="I54" s="13">
        <v>0</v>
      </c>
      <c r="J54" s="13">
        <v>0</v>
      </c>
      <c r="K54" s="68">
        <v>0</v>
      </c>
      <c r="L54" s="13">
        <v>0</v>
      </c>
      <c r="M54" s="13">
        <v>2</v>
      </c>
      <c r="N54" s="13">
        <v>0</v>
      </c>
      <c r="O54" s="69">
        <v>0</v>
      </c>
      <c r="P54" s="3"/>
    </row>
    <row r="55" spans="1:16" ht="15.75" x14ac:dyDescent="0.25">
      <c r="A55" s="1">
        <v>46</v>
      </c>
      <c r="B55" s="15" t="s">
        <v>23</v>
      </c>
      <c r="C55" s="102">
        <f t="shared" si="48"/>
        <v>159</v>
      </c>
      <c r="D55" s="32">
        <f t="shared" si="49"/>
        <v>196</v>
      </c>
      <c r="E55" s="39">
        <f t="shared" si="50"/>
        <v>61</v>
      </c>
      <c r="F55" s="93">
        <v>98</v>
      </c>
      <c r="G55" s="13">
        <v>70</v>
      </c>
      <c r="H55" s="31">
        <v>0</v>
      </c>
      <c r="I55" s="13">
        <v>26</v>
      </c>
      <c r="J55" s="13">
        <v>2</v>
      </c>
      <c r="K55" s="68">
        <v>5</v>
      </c>
      <c r="L55" s="13">
        <v>34</v>
      </c>
      <c r="M55" s="13">
        <v>0</v>
      </c>
      <c r="N55" s="13">
        <v>0</v>
      </c>
      <c r="O55" s="69">
        <v>22</v>
      </c>
      <c r="P55" s="3"/>
    </row>
    <row r="56" spans="1:16" ht="15.75" x14ac:dyDescent="0.25">
      <c r="A56" s="1">
        <v>47</v>
      </c>
      <c r="B56" s="15" t="s">
        <v>24</v>
      </c>
      <c r="C56" s="102">
        <f t="shared" si="48"/>
        <v>58</v>
      </c>
      <c r="D56" s="32">
        <f t="shared" si="49"/>
        <v>20</v>
      </c>
      <c r="E56" s="39">
        <f t="shared" si="50"/>
        <v>40</v>
      </c>
      <c r="F56" s="93">
        <v>2</v>
      </c>
      <c r="G56" s="13">
        <v>18</v>
      </c>
      <c r="H56" s="31">
        <v>0</v>
      </c>
      <c r="I56" s="13">
        <v>0</v>
      </c>
      <c r="J56" s="13">
        <v>0</v>
      </c>
      <c r="K56" s="68">
        <v>0</v>
      </c>
      <c r="L56" s="13">
        <v>40</v>
      </c>
      <c r="M56" s="13">
        <v>0</v>
      </c>
      <c r="N56" s="13">
        <v>0</v>
      </c>
      <c r="O56" s="69">
        <v>0</v>
      </c>
      <c r="P56" s="3"/>
    </row>
    <row r="57" spans="1:16" s="1" customFormat="1" ht="15.75" x14ac:dyDescent="0.25">
      <c r="A57" s="1">
        <v>48</v>
      </c>
      <c r="B57" s="15"/>
      <c r="C57" s="105"/>
      <c r="D57" s="34"/>
      <c r="E57" s="39"/>
      <c r="F57" s="93"/>
      <c r="G57" s="13"/>
      <c r="H57" s="26"/>
      <c r="I57" s="13"/>
      <c r="J57" s="12"/>
      <c r="K57" s="68"/>
      <c r="L57" s="12"/>
      <c r="M57" s="12"/>
      <c r="N57" s="12"/>
      <c r="O57" s="79"/>
      <c r="P57" s="6"/>
    </row>
    <row r="58" spans="1:16" s="1" customFormat="1" ht="15.75" x14ac:dyDescent="0.25">
      <c r="A58" s="1">
        <v>49</v>
      </c>
      <c r="B58" s="14" t="s">
        <v>33</v>
      </c>
      <c r="C58" s="104">
        <f>SUM(G58:P58)</f>
        <v>1882</v>
      </c>
      <c r="D58" s="27">
        <f t="shared" ref="D58:D62" si="51">(F58+G58+H58+I58+J58)</f>
        <v>755</v>
      </c>
      <c r="E58" s="40">
        <f>(K58+L58+M58+N58+O58)</f>
        <v>1251</v>
      </c>
      <c r="F58" s="94">
        <v>124</v>
      </c>
      <c r="G58" s="11">
        <v>68</v>
      </c>
      <c r="H58" s="26">
        <v>124</v>
      </c>
      <c r="I58" s="11">
        <f>SUM(I59:I67)</f>
        <v>201</v>
      </c>
      <c r="J58" s="11">
        <f>SUM(J59:J66)</f>
        <v>238</v>
      </c>
      <c r="K58" s="41">
        <v>214</v>
      </c>
      <c r="L58" s="11">
        <v>601</v>
      </c>
      <c r="M58" s="11">
        <f>SUM(M59:M62)</f>
        <v>294</v>
      </c>
      <c r="N58" s="11">
        <v>42</v>
      </c>
      <c r="O58" s="71">
        <v>100</v>
      </c>
      <c r="P58" s="6"/>
    </row>
    <row r="59" spans="1:16" ht="15.75" x14ac:dyDescent="0.25">
      <c r="A59" s="1">
        <v>50</v>
      </c>
      <c r="B59" s="15" t="s">
        <v>25</v>
      </c>
      <c r="C59" s="102">
        <f>SUM(G59:P59)</f>
        <v>195</v>
      </c>
      <c r="D59" s="32">
        <f t="shared" si="51"/>
        <v>45</v>
      </c>
      <c r="E59" s="39">
        <f>(K59+L59+M59+N59+O59)</f>
        <v>150</v>
      </c>
      <c r="F59" s="94">
        <v>0</v>
      </c>
      <c r="G59" s="13">
        <v>2</v>
      </c>
      <c r="H59" s="31">
        <v>2</v>
      </c>
      <c r="I59" s="13">
        <v>41</v>
      </c>
      <c r="J59" s="13">
        <v>0</v>
      </c>
      <c r="K59" s="68">
        <v>0</v>
      </c>
      <c r="L59" s="13">
        <v>0</v>
      </c>
      <c r="M59" s="13">
        <v>54</v>
      </c>
      <c r="N59" s="13">
        <v>0</v>
      </c>
      <c r="O59" s="69">
        <v>96</v>
      </c>
      <c r="P59" s="3"/>
    </row>
    <row r="60" spans="1:16" ht="15.75" x14ac:dyDescent="0.25">
      <c r="A60" s="1">
        <v>51</v>
      </c>
      <c r="B60" s="15" t="s">
        <v>26</v>
      </c>
      <c r="C60" s="102">
        <f>SUM(G60:P60)</f>
        <v>246</v>
      </c>
      <c r="D60" s="32">
        <f t="shared" si="51"/>
        <v>150</v>
      </c>
      <c r="E60" s="39">
        <f>(K60+L60+M60+N60+O60)</f>
        <v>96</v>
      </c>
      <c r="F60" s="93">
        <v>0</v>
      </c>
      <c r="G60" s="13">
        <v>0</v>
      </c>
      <c r="H60" s="31">
        <v>0</v>
      </c>
      <c r="I60" s="13">
        <v>0</v>
      </c>
      <c r="J60" s="13">
        <v>150</v>
      </c>
      <c r="K60" s="68">
        <v>92</v>
      </c>
      <c r="L60" s="13">
        <v>2</v>
      </c>
      <c r="M60" s="13">
        <v>0</v>
      </c>
      <c r="N60" s="13">
        <v>2</v>
      </c>
      <c r="O60" s="69">
        <v>0</v>
      </c>
      <c r="P60" s="3"/>
    </row>
    <row r="61" spans="1:16" ht="15.75" x14ac:dyDescent="0.25">
      <c r="A61" s="1">
        <v>52</v>
      </c>
      <c r="B61" s="15" t="s">
        <v>27</v>
      </c>
      <c r="C61" s="102">
        <f>SUM(G61:P61)</f>
        <v>1049</v>
      </c>
      <c r="D61" s="32">
        <f t="shared" si="51"/>
        <v>195</v>
      </c>
      <c r="E61" s="39">
        <f>(K61+L61+M61+N61+O61)</f>
        <v>894</v>
      </c>
      <c r="F61" s="93">
        <v>40</v>
      </c>
      <c r="G61" s="13">
        <v>16</v>
      </c>
      <c r="H61" s="31">
        <v>4</v>
      </c>
      <c r="I61" s="13">
        <v>91</v>
      </c>
      <c r="J61" s="13">
        <v>44</v>
      </c>
      <c r="K61" s="68">
        <v>56</v>
      </c>
      <c r="L61" s="13">
        <v>594</v>
      </c>
      <c r="M61" s="13">
        <v>240</v>
      </c>
      <c r="N61" s="13">
        <v>0</v>
      </c>
      <c r="O61" s="69">
        <v>4</v>
      </c>
      <c r="P61" s="3"/>
    </row>
    <row r="62" spans="1:16" ht="15.75" x14ac:dyDescent="0.25">
      <c r="A62" s="1">
        <v>53</v>
      </c>
      <c r="B62" s="15" t="s">
        <v>28</v>
      </c>
      <c r="C62" s="102">
        <f>SUM(G62:P62)</f>
        <v>392</v>
      </c>
      <c r="D62" s="32">
        <f t="shared" si="51"/>
        <v>365</v>
      </c>
      <c r="E62" s="39">
        <f>(K62+L62+M62+N62+O62)</f>
        <v>111</v>
      </c>
      <c r="F62" s="93">
        <v>84</v>
      </c>
      <c r="G62" s="13">
        <v>50</v>
      </c>
      <c r="H62" s="31">
        <v>118</v>
      </c>
      <c r="I62" s="13">
        <v>69</v>
      </c>
      <c r="J62" s="13">
        <v>44</v>
      </c>
      <c r="K62" s="68">
        <v>66</v>
      </c>
      <c r="L62" s="13">
        <v>5</v>
      </c>
      <c r="M62" s="13">
        <v>0</v>
      </c>
      <c r="N62" s="13">
        <v>40</v>
      </c>
      <c r="O62" s="69">
        <v>0</v>
      </c>
      <c r="P62" s="4"/>
    </row>
    <row r="63" spans="1:16" ht="15" thickBot="1" x14ac:dyDescent="0.25">
      <c r="B63" s="42"/>
      <c r="C63" s="106"/>
      <c r="D63" s="44"/>
      <c r="E63" s="44"/>
      <c r="F63" s="45"/>
      <c r="G63" s="43"/>
      <c r="H63" s="43"/>
      <c r="I63" s="43"/>
      <c r="J63" s="43"/>
      <c r="K63" s="43"/>
      <c r="L63" s="43"/>
      <c r="M63" s="43"/>
      <c r="N63" s="75"/>
      <c r="O63" s="80"/>
      <c r="P63" s="4"/>
    </row>
    <row r="64" spans="1:16" ht="15" thickTop="1" x14ac:dyDescent="0.2"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"/>
    </row>
    <row r="65" spans="2:16" x14ac:dyDescent="0.2">
      <c r="B65" s="2" t="s">
        <v>41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46"/>
      <c r="O65" s="46"/>
      <c r="P65" s="4"/>
    </row>
    <row r="66" spans="2:16" x14ac:dyDescent="0.2">
      <c r="B66" s="2" t="s">
        <v>51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P66" s="4"/>
    </row>
    <row r="67" spans="2:16" x14ac:dyDescent="0.2">
      <c r="P67" s="4"/>
    </row>
    <row r="68" spans="2:16" x14ac:dyDescent="0.2">
      <c r="P68" s="4"/>
    </row>
    <row r="69" spans="2:16" x14ac:dyDescent="0.2">
      <c r="B69" s="62"/>
      <c r="G69" s="5"/>
      <c r="H69" s="5"/>
      <c r="I69" s="5"/>
      <c r="J69" s="5"/>
      <c r="K69" s="5"/>
      <c r="L69" s="5"/>
      <c r="M69" s="5"/>
    </row>
    <row r="70" spans="2:16" x14ac:dyDescent="0.2">
      <c r="B70" s="62"/>
      <c r="G70" s="5"/>
      <c r="H70" s="5"/>
      <c r="I70" s="5"/>
      <c r="J70" s="5"/>
      <c r="K70" s="5"/>
      <c r="L70" s="5"/>
      <c r="M70" s="5"/>
    </row>
    <row r="71" spans="2:16" x14ac:dyDescent="0.2">
      <c r="B71" s="62"/>
      <c r="G71" s="5"/>
      <c r="H71" s="5"/>
      <c r="I71" s="5"/>
      <c r="J71" s="5"/>
      <c r="K71" s="5"/>
      <c r="L71" s="5"/>
      <c r="M71" s="5"/>
    </row>
    <row r="72" spans="2:16" x14ac:dyDescent="0.2">
      <c r="B72" s="62"/>
      <c r="G72" s="5"/>
      <c r="H72" s="5"/>
      <c r="I72" s="5"/>
      <c r="J72" s="5"/>
      <c r="K72" s="5"/>
      <c r="L72" s="5"/>
      <c r="M72" s="5"/>
    </row>
    <row r="73" spans="2:16" x14ac:dyDescent="0.2">
      <c r="B73" s="62"/>
      <c r="G73" s="5"/>
      <c r="H73" s="5"/>
      <c r="I73" s="5"/>
      <c r="J73" s="5"/>
      <c r="K73" s="5"/>
      <c r="L73" s="5"/>
      <c r="M73" s="5"/>
    </row>
    <row r="74" spans="2:16" x14ac:dyDescent="0.2">
      <c r="B74" s="62"/>
      <c r="G74" s="5"/>
      <c r="H74" s="5"/>
      <c r="I74" s="5"/>
      <c r="J74" s="5"/>
      <c r="K74" s="5"/>
      <c r="L74" s="5"/>
      <c r="M74" s="5"/>
    </row>
    <row r="75" spans="2:16" x14ac:dyDescent="0.2">
      <c r="B75" s="62"/>
      <c r="G75" s="5"/>
      <c r="H75" s="5"/>
      <c r="I75" s="5"/>
      <c r="J75" s="5"/>
      <c r="K75" s="5"/>
      <c r="L75" s="5"/>
      <c r="M75" s="5"/>
    </row>
    <row r="76" spans="2:16" x14ac:dyDescent="0.2">
      <c r="B76" s="62"/>
      <c r="G76" s="5"/>
      <c r="H76" s="5"/>
      <c r="I76" s="5"/>
      <c r="J76" s="5"/>
      <c r="K76" s="5"/>
      <c r="L76" s="5"/>
      <c r="M76" s="5"/>
    </row>
    <row r="77" spans="2:16" x14ac:dyDescent="0.2">
      <c r="B77" s="62"/>
      <c r="G77" s="5"/>
      <c r="H77" s="5"/>
      <c r="I77" s="5"/>
      <c r="J77" s="5"/>
      <c r="K77" s="5"/>
      <c r="L77" s="5"/>
      <c r="M77" s="5"/>
    </row>
    <row r="78" spans="2:16" x14ac:dyDescent="0.2">
      <c r="B78" s="62"/>
      <c r="G78" s="5"/>
      <c r="H78" s="5"/>
      <c r="I78" s="5"/>
      <c r="J78" s="5"/>
      <c r="K78" s="5"/>
      <c r="L78" s="5"/>
      <c r="M78" s="5"/>
    </row>
    <row r="79" spans="2:16" x14ac:dyDescent="0.2">
      <c r="B79" s="62"/>
      <c r="G79" s="5"/>
      <c r="H79" s="5"/>
      <c r="I79" s="5"/>
      <c r="J79" s="5"/>
      <c r="K79" s="5"/>
      <c r="L79" s="5"/>
      <c r="M79" s="5"/>
    </row>
    <row r="80" spans="2:16" x14ac:dyDescent="0.2">
      <c r="B80" s="62"/>
      <c r="G80" s="5"/>
      <c r="H80" s="5"/>
      <c r="I80" s="5"/>
      <c r="J80" s="5"/>
      <c r="K80" s="5"/>
      <c r="L80" s="5"/>
      <c r="M80" s="5"/>
    </row>
    <row r="81" spans="2:13" x14ac:dyDescent="0.2">
      <c r="B81" s="62"/>
      <c r="G81" s="5"/>
      <c r="H81" s="5"/>
      <c r="I81" s="5"/>
      <c r="J81" s="5"/>
      <c r="K81" s="5"/>
      <c r="L81" s="5"/>
      <c r="M81" s="5"/>
    </row>
    <row r="82" spans="2:13" x14ac:dyDescent="0.2">
      <c r="K82" s="5"/>
      <c r="L82" s="5"/>
      <c r="M82" s="5"/>
    </row>
    <row r="83" spans="2:13" x14ac:dyDescent="0.2">
      <c r="K83" s="5"/>
      <c r="L83" s="5"/>
      <c r="M83" s="5"/>
    </row>
    <row r="84" spans="2:13" x14ac:dyDescent="0.2">
      <c r="K84" s="5"/>
      <c r="L84" s="5"/>
      <c r="M84" s="5"/>
    </row>
    <row r="85" spans="2:13" x14ac:dyDescent="0.2">
      <c r="K85" s="5"/>
      <c r="L85" s="5"/>
      <c r="M85" s="5"/>
    </row>
    <row r="86" spans="2:13" x14ac:dyDescent="0.2">
      <c r="K86" s="5"/>
      <c r="L86" s="5"/>
      <c r="M86" s="5"/>
    </row>
    <row r="87" spans="2:13" x14ac:dyDescent="0.2">
      <c r="K87" s="5"/>
      <c r="L87" s="5"/>
      <c r="M87" s="5"/>
    </row>
    <row r="88" spans="2:13" x14ac:dyDescent="0.2">
      <c r="K88" s="5"/>
      <c r="L88" s="5"/>
      <c r="M88" s="5"/>
    </row>
    <row r="89" spans="2:13" x14ac:dyDescent="0.2">
      <c r="K89" s="5"/>
      <c r="L89" s="5"/>
      <c r="M89" s="5"/>
    </row>
    <row r="90" spans="2:13" x14ac:dyDescent="0.2">
      <c r="K90" s="5"/>
      <c r="L90" s="5"/>
      <c r="M90" s="5"/>
    </row>
    <row r="91" spans="2:13" x14ac:dyDescent="0.2">
      <c r="K91" s="5"/>
      <c r="L91" s="5"/>
      <c r="M91" s="5"/>
    </row>
    <row r="92" spans="2:13" x14ac:dyDescent="0.2">
      <c r="K92" s="5"/>
      <c r="L92" s="5"/>
      <c r="M92" s="5"/>
    </row>
    <row r="93" spans="2:13" x14ac:dyDescent="0.2">
      <c r="K93" s="5"/>
      <c r="L93" s="5"/>
      <c r="M93" s="5"/>
    </row>
    <row r="94" spans="2:13" x14ac:dyDescent="0.2">
      <c r="K94" s="5"/>
      <c r="L94" s="5"/>
      <c r="M94" s="5"/>
    </row>
    <row r="95" spans="2:13" x14ac:dyDescent="0.2">
      <c r="K95" s="5"/>
      <c r="L95" s="5"/>
      <c r="M95" s="5"/>
    </row>
    <row r="96" spans="2:13" x14ac:dyDescent="0.2">
      <c r="K96" s="5"/>
      <c r="L96" s="5"/>
      <c r="M96" s="5"/>
    </row>
    <row r="97" spans="11:14" x14ac:dyDescent="0.2">
      <c r="K97" s="5"/>
      <c r="L97" s="5"/>
      <c r="M97" s="5"/>
    </row>
    <row r="98" spans="11:14" x14ac:dyDescent="0.2">
      <c r="K98" s="5"/>
      <c r="L98" s="5"/>
      <c r="M98" s="5"/>
    </row>
    <row r="99" spans="11:14" x14ac:dyDescent="0.2">
      <c r="K99" s="5"/>
      <c r="L99" s="5"/>
      <c r="M99" s="5"/>
    </row>
    <row r="100" spans="11:14" x14ac:dyDescent="0.2">
      <c r="K100" s="5"/>
      <c r="L100" s="5"/>
      <c r="M100" s="5"/>
    </row>
    <row r="101" spans="11:14" x14ac:dyDescent="0.2">
      <c r="N101" s="1"/>
    </row>
    <row r="102" spans="11:14" x14ac:dyDescent="0.2">
      <c r="N102" s="1"/>
    </row>
    <row r="103" spans="11:14" x14ac:dyDescent="0.2">
      <c r="N103" s="1"/>
    </row>
    <row r="104" spans="11:14" x14ac:dyDescent="0.2">
      <c r="N104" s="1"/>
    </row>
    <row r="105" spans="11:14" x14ac:dyDescent="0.2">
      <c r="N105" s="1"/>
    </row>
  </sheetData>
  <pageMargins left="0.7" right="0.7" top="0.75" bottom="0.75" header="0.3" footer="0.3"/>
  <pageSetup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EEC5CB6-1763-46D0-B1C2-74037A704B26}"/>
</file>

<file path=customXml/itemProps2.xml><?xml version="1.0" encoding="utf-8"?>
<ds:datastoreItem xmlns:ds="http://schemas.openxmlformats.org/officeDocument/2006/customXml" ds:itemID="{1CB691C3-8205-4608-A0C8-541544F5E0F5}"/>
</file>

<file path=customXml/itemProps3.xml><?xml version="1.0" encoding="utf-8"?>
<ds:datastoreItem xmlns:ds="http://schemas.openxmlformats.org/officeDocument/2006/customXml" ds:itemID="{C594B502-87CC-4D24-924A-09D5D3B95E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Tables 2A3</vt:lpstr>
      <vt:lpstr>'Tables 2A3'!Print_Area</vt:lpstr>
    </vt:vector>
  </TitlesOfParts>
  <Company>Maryland Dept. of Planning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jash</dc:creator>
  <cp:lastModifiedBy>Jesse Ash</cp:lastModifiedBy>
  <cp:lastPrinted>2021-01-13T17:30:20Z</cp:lastPrinted>
  <dcterms:created xsi:type="dcterms:W3CDTF">2011-05-10T16:56:21Z</dcterms:created>
  <dcterms:modified xsi:type="dcterms:W3CDTF">2021-01-13T22:24:19Z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