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Series 2 Time Series\"/>
    </mc:Choice>
  </mc:AlternateContent>
  <xr:revisionPtr revIDLastSave="0" documentId="13_ncr:1_{4379AF4C-1402-4D8C-9B29-E28757E0520B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s 2A2" sheetId="1" r:id="rId1"/>
  </sheets>
  <definedNames>
    <definedName name="_xlnm.Print_Area" localSheetId="0">'Tables 2A2'!#REF!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1" l="1"/>
  <c r="F57" i="1"/>
  <c r="F50" i="1"/>
  <c r="F45" i="1"/>
  <c r="F40" i="1"/>
  <c r="F35" i="1"/>
  <c r="F27" i="1"/>
  <c r="F25" i="1"/>
  <c r="F24" i="1"/>
  <c r="F23" i="1"/>
  <c r="F22" i="1"/>
  <c r="F18" i="1"/>
  <c r="F17" i="1"/>
  <c r="F15" i="1"/>
  <c r="F14" i="1"/>
  <c r="F13" i="1"/>
  <c r="F21" i="1" l="1"/>
  <c r="F20" i="1" s="1"/>
  <c r="F16" i="1"/>
  <c r="F12" i="1"/>
  <c r="F10" i="1" l="1"/>
  <c r="D60" i="1"/>
  <c r="D59" i="1"/>
  <c r="D58" i="1"/>
  <c r="D55" i="1"/>
  <c r="D54" i="1"/>
  <c r="D53" i="1"/>
  <c r="D52" i="1"/>
  <c r="D51" i="1"/>
  <c r="D48" i="1"/>
  <c r="D47" i="1"/>
  <c r="D46" i="1"/>
  <c r="D43" i="1"/>
  <c r="D42" i="1"/>
  <c r="D41" i="1"/>
  <c r="D38" i="1"/>
  <c r="D37" i="1"/>
  <c r="D36" i="1"/>
  <c r="D33" i="1"/>
  <c r="D32" i="1"/>
  <c r="D31" i="1"/>
  <c r="D30" i="1"/>
  <c r="D29" i="1"/>
  <c r="D28" i="1"/>
  <c r="C61" i="1"/>
  <c r="C60" i="1"/>
  <c r="C59" i="1"/>
  <c r="C58" i="1"/>
  <c r="C55" i="1"/>
  <c r="C54" i="1"/>
  <c r="C53" i="1"/>
  <c r="C52" i="1"/>
  <c r="C51" i="1"/>
  <c r="C48" i="1"/>
  <c r="C47" i="1"/>
  <c r="C46" i="1"/>
  <c r="C43" i="1"/>
  <c r="C42" i="1"/>
  <c r="C41" i="1"/>
  <c r="C38" i="1"/>
  <c r="C37" i="1"/>
  <c r="C36" i="1"/>
  <c r="C33" i="1"/>
  <c r="C32" i="1"/>
  <c r="C31" i="1"/>
  <c r="C30" i="1"/>
  <c r="C29" i="1"/>
  <c r="C28" i="1"/>
  <c r="O25" i="1" l="1"/>
  <c r="N25" i="1"/>
  <c r="M25" i="1"/>
  <c r="L25" i="1"/>
  <c r="K25" i="1"/>
  <c r="J25" i="1"/>
  <c r="I25" i="1"/>
  <c r="H25" i="1"/>
  <c r="O24" i="1"/>
  <c r="N24" i="1"/>
  <c r="M24" i="1"/>
  <c r="L24" i="1"/>
  <c r="K24" i="1"/>
  <c r="J24" i="1"/>
  <c r="I24" i="1"/>
  <c r="H24" i="1"/>
  <c r="O23" i="1"/>
  <c r="N23" i="1"/>
  <c r="M23" i="1"/>
  <c r="L23" i="1"/>
  <c r="K23" i="1"/>
  <c r="J23" i="1"/>
  <c r="I23" i="1"/>
  <c r="H23" i="1"/>
  <c r="O22" i="1"/>
  <c r="N22" i="1"/>
  <c r="M22" i="1"/>
  <c r="M21" i="1" s="1"/>
  <c r="L22" i="1"/>
  <c r="K22" i="1"/>
  <c r="J22" i="1"/>
  <c r="I22" i="1"/>
  <c r="H22" i="1"/>
  <c r="O18" i="1"/>
  <c r="N18" i="1"/>
  <c r="M18" i="1"/>
  <c r="L18" i="1"/>
  <c r="K18" i="1"/>
  <c r="J18" i="1"/>
  <c r="I18" i="1"/>
  <c r="H18" i="1"/>
  <c r="O17" i="1"/>
  <c r="N17" i="1"/>
  <c r="M17" i="1"/>
  <c r="L17" i="1"/>
  <c r="K17" i="1"/>
  <c r="J17" i="1"/>
  <c r="I17" i="1"/>
  <c r="H17" i="1"/>
  <c r="O15" i="1"/>
  <c r="N15" i="1"/>
  <c r="M15" i="1"/>
  <c r="L15" i="1"/>
  <c r="K15" i="1"/>
  <c r="J15" i="1"/>
  <c r="I15" i="1"/>
  <c r="H15" i="1"/>
  <c r="O14" i="1"/>
  <c r="N14" i="1"/>
  <c r="M14" i="1"/>
  <c r="L14" i="1"/>
  <c r="K14" i="1"/>
  <c r="J14" i="1"/>
  <c r="I14" i="1"/>
  <c r="H14" i="1"/>
  <c r="O13" i="1"/>
  <c r="N13" i="1"/>
  <c r="M13" i="1"/>
  <c r="L13" i="1"/>
  <c r="K13" i="1"/>
  <c r="J13" i="1"/>
  <c r="I13" i="1"/>
  <c r="H13" i="1"/>
  <c r="D13" i="1" l="1"/>
  <c r="C13" i="1"/>
  <c r="D14" i="1"/>
  <c r="C14" i="1"/>
  <c r="D15" i="1"/>
  <c r="C15" i="1"/>
  <c r="D17" i="1"/>
  <c r="C17" i="1"/>
  <c r="D18" i="1"/>
  <c r="C18" i="1"/>
  <c r="D22" i="1"/>
  <c r="C22" i="1"/>
  <c r="D23" i="1"/>
  <c r="C23" i="1"/>
  <c r="D24" i="1"/>
  <c r="C24" i="1"/>
  <c r="D25" i="1"/>
  <c r="C25" i="1"/>
  <c r="N21" i="1"/>
  <c r="N20" i="1" s="1"/>
  <c r="M20" i="1"/>
  <c r="I12" i="1"/>
  <c r="M16" i="1"/>
  <c r="L16" i="1"/>
  <c r="K12" i="1"/>
  <c r="N16" i="1"/>
  <c r="I21" i="1"/>
  <c r="I20" i="1" s="1"/>
  <c r="N12" i="1"/>
  <c r="K21" i="1"/>
  <c r="K20" i="1" s="1"/>
  <c r="L21" i="1"/>
  <c r="L20" i="1" s="1"/>
  <c r="K16" i="1"/>
  <c r="J21" i="1"/>
  <c r="I16" i="1"/>
  <c r="M12" i="1"/>
  <c r="O12" i="1"/>
  <c r="L12" i="1"/>
  <c r="J12" i="1"/>
  <c r="O21" i="1"/>
  <c r="O20" i="1" s="1"/>
  <c r="O16" i="1"/>
  <c r="H21" i="1"/>
  <c r="J16" i="1"/>
  <c r="H16" i="1"/>
  <c r="H12" i="1"/>
  <c r="D12" i="1" l="1"/>
  <c r="C12" i="1"/>
  <c r="H20" i="1"/>
  <c r="D21" i="1"/>
  <c r="C21" i="1"/>
  <c r="D16" i="1"/>
  <c r="C16" i="1"/>
  <c r="I10" i="1"/>
  <c r="L10" i="1"/>
  <c r="K10" i="1"/>
  <c r="M10" i="1"/>
  <c r="J20" i="1"/>
  <c r="N10" i="1"/>
  <c r="J10" i="1"/>
  <c r="H10" i="1"/>
  <c r="O10" i="1"/>
  <c r="D10" i="1" l="1"/>
  <c r="C10" i="1"/>
  <c r="D20" i="1"/>
  <c r="C20" i="1"/>
  <c r="I57" i="1" l="1"/>
  <c r="I50" i="1"/>
  <c r="I45" i="1"/>
  <c r="I40" i="1"/>
  <c r="I35" i="1"/>
  <c r="I27" i="1"/>
  <c r="D45" i="1" l="1"/>
  <c r="D57" i="1"/>
  <c r="D40" i="1"/>
  <c r="D50" i="1"/>
  <c r="J35" i="1" l="1"/>
  <c r="J27" i="1"/>
  <c r="D27" i="1" l="1"/>
  <c r="D35" i="1"/>
  <c r="E61" i="1" l="1"/>
  <c r="E60" i="1"/>
  <c r="E59" i="1"/>
  <c r="E58" i="1"/>
  <c r="E55" i="1"/>
  <c r="E54" i="1"/>
  <c r="E53" i="1"/>
  <c r="E52" i="1"/>
  <c r="E51" i="1"/>
  <c r="E48" i="1"/>
  <c r="E47" i="1"/>
  <c r="E46" i="1"/>
  <c r="E43" i="1"/>
  <c r="E42" i="1"/>
  <c r="E41" i="1"/>
  <c r="E38" i="1"/>
  <c r="E37" i="1"/>
  <c r="E36" i="1"/>
  <c r="E33" i="1"/>
  <c r="E32" i="1"/>
  <c r="E31" i="1"/>
  <c r="E30" i="1"/>
  <c r="E29" i="1"/>
  <c r="E28" i="1"/>
  <c r="K57" i="1"/>
  <c r="K50" i="1"/>
  <c r="K45" i="1"/>
  <c r="K40" i="1"/>
  <c r="K35" i="1"/>
  <c r="K27" i="1"/>
  <c r="E15" i="1" l="1"/>
  <c r="E17" i="1"/>
  <c r="E24" i="1"/>
  <c r="E22" i="1"/>
  <c r="E13" i="1"/>
  <c r="E14" i="1"/>
  <c r="E23" i="1"/>
  <c r="E25" i="1"/>
  <c r="E18" i="1"/>
  <c r="E16" i="1" l="1"/>
  <c r="E12" i="1"/>
  <c r="E21" i="1"/>
  <c r="E10" i="1" l="1"/>
  <c r="E20" i="1"/>
  <c r="L57" i="1"/>
  <c r="L50" i="1"/>
  <c r="L45" i="1"/>
  <c r="L40" i="1"/>
  <c r="L35" i="1"/>
  <c r="L27" i="1"/>
  <c r="M57" i="1" l="1"/>
  <c r="M50" i="1"/>
  <c r="M45" i="1"/>
  <c r="M40" i="1"/>
  <c r="M35" i="1"/>
  <c r="M27" i="1"/>
  <c r="E40" i="1" l="1"/>
  <c r="C40" i="1"/>
  <c r="E50" i="1"/>
  <c r="C50" i="1"/>
  <c r="E27" i="1"/>
  <c r="C27" i="1"/>
  <c r="E35" i="1"/>
  <c r="C35" i="1"/>
  <c r="E45" i="1"/>
  <c r="C45" i="1"/>
  <c r="E57" i="1"/>
  <c r="C57" i="1"/>
</calcChain>
</file>

<file path=xl/sharedStrings.xml><?xml version="1.0" encoding="utf-8"?>
<sst xmlns="http://schemas.openxmlformats.org/spreadsheetml/2006/main" count="54" uniqueCount="54">
  <si>
    <t>JURISDICTION</t>
  </si>
  <si>
    <t>STATE BALANCE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</si>
  <si>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</si>
  <si>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</si>
  <si>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</si>
  <si>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</si>
  <si>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</si>
  <si>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</si>
  <si>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</si>
  <si>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</si>
  <si>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</si>
  <si>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</si>
  <si>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</si>
  <si>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</si>
  <si>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</si>
  <si>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</si>
  <si>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</si>
  <si>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</si>
  <si>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</si>
  <si>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</si>
  <si>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</si>
  <si>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</si>
  <si>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</si>
  <si>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</si>
  <si>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</si>
  <si>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</si>
  <si>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</si>
  <si>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</si>
  <si>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</si>
  <si>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</si>
  <si>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</si>
  <si>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</si>
  <si>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MARYLAND</t>
  </si>
  <si>
    <t xml:space="preserve">     Outlying Counties</t>
  </si>
  <si>
    <t>NOT CLASSIFIED</t>
  </si>
  <si>
    <t>CORE BASED STATISTICAL AREAS</t>
  </si>
  <si>
    <t xml:space="preserve">   Metropolitan Statistical Areas</t>
  </si>
  <si>
    <t xml:space="preserve">     Central Counties</t>
  </si>
  <si>
    <t xml:space="preserve">  Micropolitan Statistical Areas</t>
  </si>
  <si>
    <t>SOURCE:  U. S. Bureau of the Census.  Manufacturing and Construction Statistics Division. Residential Construction Branch</t>
  </si>
  <si>
    <t xml:space="preserve">     URBAN (Baltimore city)</t>
  </si>
  <si>
    <t xml:space="preserve">     NON SUBURBAN</t>
  </si>
  <si>
    <t>2013</t>
  </si>
  <si>
    <t>2014 - 2010</t>
  </si>
  <si>
    <t>Historic Units by Structure Type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</si>
  <si>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</si>
  <si>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</si>
  <si>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</si>
  <si>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</si>
  <si>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Prepared by Maryland Department of Planning.  Planning Services Division. 2020.</t>
  </si>
  <si>
    <t>2019 - 2015</t>
  </si>
  <si>
    <t>2019 - 2010</t>
  </si>
  <si>
    <t>Table 2A.2  MARYLAND COUNTY GROUPS AND STATE PLANNING REGIONS NEW HOUSING UNITS AUTHORIZED FOR CONSTRUCTION BY BUILDING PERMITS</t>
  </si>
  <si>
    <t>SINGLE FAMILY HOUSING UNITS 2019 - 2010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</si>
</sst>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41" fontId="3" fillId="0" borderId="10" xfId="0" applyNumberFormat="1" applyFont="1" applyBorder="1"/>
    <xf numFmtId="0" fontId="6" fillId="0" borderId="4" xfId="0" applyFont="1" applyBorder="1"/>
    <xf numFmtId="0" fontId="3" fillId="0" borderId="4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2" xfId="0" applyNumberFormat="1" applyFont="1" applyBorder="1"/>
    <xf numFmtId="41" fontId="5" fillId="0" borderId="0" xfId="0" applyNumberFormat="1" applyFont="1"/>
    <xf numFmtId="164" fontId="3" fillId="0" borderId="0" xfId="4" applyNumberFormat="1" applyFont="1"/>
    <xf numFmtId="41" fontId="3" fillId="0" borderId="8" xfId="0" applyNumberFormat="1" applyFont="1" applyBorder="1"/>
    <xf numFmtId="164" fontId="6" fillId="0" borderId="0" xfId="4" applyNumberFormat="1" applyFont="1"/>
    <xf numFmtId="164" fontId="6" fillId="0" borderId="0" xfId="4" applyNumberFormat="1" applyFont="1" applyBorder="1"/>
    <xf numFmtId="164" fontId="3" fillId="0" borderId="0" xfId="4" applyNumberFormat="1" applyFont="1" applyBorder="1"/>
    <xf numFmtId="0" fontId="3" fillId="0" borderId="2" xfId="0" applyFont="1" applyBorder="1"/>
    <xf numFmtId="0" fontId="7" fillId="0" borderId="0" xfId="0" applyFont="1"/>
    <xf numFmtId="3" fontId="7" fillId="0" borderId="0" xfId="0" applyNumberFormat="1" applyFont="1" applyBorder="1"/>
    <xf numFmtId="3" fontId="7" fillId="0" borderId="9" xfId="0" applyNumberFormat="1" applyFont="1" applyBorder="1"/>
    <xf numFmtId="3" fontId="3" fillId="0" borderId="16" xfId="0" applyNumberFormat="1" applyFont="1" applyFill="1" applyBorder="1"/>
    <xf numFmtId="3" fontId="3" fillId="0" borderId="1" xfId="0" applyNumberFormat="1" applyFont="1" applyFill="1" applyBorder="1"/>
    <xf numFmtId="3" fontId="7" fillId="0" borderId="13" xfId="0" applyNumberFormat="1" applyFont="1" applyBorder="1"/>
    <xf numFmtId="3" fontId="6" fillId="0" borderId="1" xfId="0" applyNumberFormat="1" applyFont="1" applyFill="1" applyBorder="1"/>
    <xf numFmtId="3" fontId="11" fillId="0" borderId="2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/>
    </xf>
    <xf numFmtId="3" fontId="3" fillId="0" borderId="4" xfId="0" applyNumberFormat="1" applyFont="1" applyFill="1" applyBorder="1"/>
    <xf numFmtId="3" fontId="3" fillId="0" borderId="2" xfId="0" applyNumberFormat="1" applyFont="1" applyFill="1" applyBorder="1"/>
    <xf numFmtId="0" fontId="7" fillId="0" borderId="4" xfId="0" applyFont="1" applyBorder="1"/>
    <xf numFmtId="41" fontId="7" fillId="0" borderId="2" xfId="0" applyNumberFormat="1" applyFont="1" applyBorder="1"/>
    <xf numFmtId="41" fontId="7" fillId="0" borderId="14" xfId="0" applyNumberFormat="1" applyFont="1" applyBorder="1"/>
    <xf numFmtId="41" fontId="8" fillId="0" borderId="4" xfId="0" applyNumberFormat="1" applyFont="1" applyBorder="1"/>
    <xf numFmtId="41" fontId="10" fillId="0" borderId="4" xfId="0" applyNumberFormat="1" applyFont="1" applyBorder="1"/>
    <xf numFmtId="41" fontId="9" fillId="0" borderId="2" xfId="0" applyNumberFormat="1" applyFont="1" applyBorder="1"/>
    <xf numFmtId="41" fontId="9" fillId="0" borderId="14" xfId="0" applyNumberFormat="1" applyFont="1" applyBorder="1"/>
    <xf numFmtId="41" fontId="6" fillId="0" borderId="14" xfId="0" applyNumberFormat="1" applyFont="1" applyBorder="1"/>
    <xf numFmtId="41" fontId="3" fillId="0" borderId="14" xfId="0" applyNumberFormat="1" applyFont="1" applyBorder="1"/>
    <xf numFmtId="0" fontId="3" fillId="0" borderId="14" xfId="0" applyFont="1" applyBorder="1"/>
    <xf numFmtId="41" fontId="7" fillId="0" borderId="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3" fontId="3" fillId="0" borderId="2" xfId="0" applyNumberFormat="1" applyFont="1" applyBorder="1"/>
    <xf numFmtId="3" fontId="11" fillId="0" borderId="6" xfId="0" applyNumberFormat="1" applyFont="1" applyBorder="1"/>
    <xf numFmtId="3" fontId="11" fillId="0" borderId="3" xfId="0" applyNumberFormat="1" applyFont="1" applyBorder="1"/>
    <xf numFmtId="3" fontId="11" fillId="0" borderId="15" xfId="0" applyNumberFormat="1" applyFont="1" applyBorder="1"/>
    <xf numFmtId="3" fontId="11" fillId="0" borderId="0" xfId="0" applyNumberFormat="1" applyFont="1" applyBorder="1"/>
    <xf numFmtId="3" fontId="6" fillId="0" borderId="0" xfId="0" applyNumberFormat="1" applyFont="1" applyBorder="1"/>
    <xf numFmtId="9" fontId="6" fillId="0" borderId="0" xfId="3" applyFont="1" applyBorder="1"/>
    <xf numFmtId="3" fontId="6" fillId="0" borderId="9" xfId="0" applyNumberFormat="1" applyFont="1" applyBorder="1"/>
    <xf numFmtId="3" fontId="11" fillId="0" borderId="2" xfId="0" applyNumberFormat="1" applyFont="1" applyBorder="1"/>
    <xf numFmtId="41" fontId="5" fillId="0" borderId="2" xfId="0" applyNumberFormat="1" applyFont="1" applyBorder="1"/>
    <xf numFmtId="3" fontId="3" fillId="0" borderId="4" xfId="0" applyNumberFormat="1" applyFont="1" applyBorder="1"/>
    <xf numFmtId="3" fontId="6" fillId="0" borderId="11" xfId="0" applyNumberFormat="1" applyFont="1" applyFill="1" applyBorder="1"/>
    <xf numFmtId="1" fontId="11" fillId="0" borderId="5" xfId="0" applyNumberFormat="1" applyFont="1" applyFill="1" applyBorder="1" applyAlignment="1">
      <alignment horizontal="center"/>
    </xf>
    <xf numFmtId="41" fontId="7" fillId="0" borderId="5" xfId="0" applyNumberFormat="1" applyFont="1" applyBorder="1"/>
    <xf numFmtId="41" fontId="9" fillId="0" borderId="5" xfId="0" applyNumberFormat="1" applyFont="1" applyBorder="1"/>
    <xf numFmtId="41" fontId="6" fillId="0" borderId="5" xfId="0" applyNumberFormat="1" applyFont="1" applyBorder="1"/>
    <xf numFmtId="41" fontId="3" fillId="0" borderId="5" xfId="0" applyNumberFormat="1" applyFont="1" applyBorder="1"/>
    <xf numFmtId="0" fontId="3" fillId="0" borderId="5" xfId="0" applyFont="1" applyBorder="1"/>
    <xf numFmtId="41" fontId="12" fillId="0" borderId="5" xfId="0" applyNumberFormat="1" applyFont="1" applyBorder="1"/>
    <xf numFmtId="41" fontId="11" fillId="0" borderId="5" xfId="0" applyNumberFormat="1" applyFont="1" applyBorder="1"/>
    <xf numFmtId="3" fontId="11" fillId="0" borderId="17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/>
    </xf>
    <xf numFmtId="49" fontId="11" fillId="0" borderId="18" xfId="0" applyNumberFormat="1" applyFont="1" applyFill="1" applyBorder="1" applyAlignment="1">
      <alignment horizontal="center"/>
    </xf>
    <xf numFmtId="3" fontId="11" fillId="0" borderId="19" xfId="0" applyNumberFormat="1" applyFont="1" applyFill="1" applyBorder="1" applyAlignment="1">
      <alignment horizontal="center"/>
    </xf>
    <xf numFmtId="0" fontId="6" fillId="0" borderId="3" xfId="0" applyFont="1" applyBorder="1"/>
    <xf numFmtId="3" fontId="12" fillId="0" borderId="7" xfId="0" applyNumberFormat="1" applyFont="1" applyBorder="1"/>
    <xf numFmtId="0" fontId="7" fillId="0" borderId="4" xfId="0" applyFont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3" fontId="3" fillId="0" borderId="20" xfId="0" applyNumberFormat="1" applyFont="1" applyFill="1" applyBorder="1"/>
    <xf numFmtId="3" fontId="7" fillId="0" borderId="21" xfId="0" applyNumberFormat="1" applyFont="1" applyFill="1" applyBorder="1" applyAlignment="1">
      <alignment horizontal="center"/>
    </xf>
    <xf numFmtId="3" fontId="11" fillId="0" borderId="25" xfId="0" applyNumberFormat="1" applyFont="1" applyFill="1" applyBorder="1" applyAlignment="1">
      <alignment horizontal="center"/>
    </xf>
    <xf numFmtId="41" fontId="6" fillId="0" borderId="21" xfId="0" applyNumberFormat="1" applyFont="1" applyBorder="1"/>
    <xf numFmtId="3" fontId="11" fillId="0" borderId="23" xfId="0" applyNumberFormat="1" applyFont="1" applyBorder="1"/>
    <xf numFmtId="3" fontId="7" fillId="0" borderId="12" xfId="0" applyNumberFormat="1" applyFont="1" applyBorder="1"/>
    <xf numFmtId="49" fontId="7" fillId="0" borderId="10" xfId="0" applyNumberFormat="1" applyFont="1" applyFill="1" applyBorder="1" applyAlignment="1">
      <alignment horizontal="center"/>
    </xf>
    <xf numFmtId="3" fontId="11" fillId="0" borderId="26" xfId="0" applyNumberFormat="1" applyFont="1" applyFill="1" applyBorder="1" applyAlignment="1">
      <alignment horizontal="center"/>
    </xf>
    <xf numFmtId="3" fontId="3" fillId="0" borderId="13" xfId="0" applyNumberFormat="1" applyFont="1" applyFill="1" applyBorder="1"/>
    <xf numFmtId="3" fontId="7" fillId="0" borderId="14" xfId="0" applyNumberFormat="1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0" fontId="7" fillId="0" borderId="14" xfId="0" applyFont="1" applyBorder="1"/>
    <xf numFmtId="41" fontId="10" fillId="0" borderId="14" xfId="0" applyNumberFormat="1" applyFont="1" applyBorder="1"/>
    <xf numFmtId="3" fontId="11" fillId="0" borderId="10" xfId="0" applyNumberFormat="1" applyFont="1" applyFill="1" applyBorder="1" applyAlignment="1">
      <alignment horizontal="center"/>
    </xf>
    <xf numFmtId="3" fontId="3" fillId="0" borderId="24" xfId="0" applyNumberFormat="1" applyFont="1" applyFill="1" applyBorder="1"/>
    <xf numFmtId="3" fontId="3" fillId="0" borderId="22" xfId="0" applyNumberFormat="1" applyFont="1" applyFill="1" applyBorder="1"/>
    <xf numFmtId="3" fontId="11" fillId="0" borderId="24" xfId="0" applyNumberFormat="1" applyFont="1" applyFill="1" applyBorder="1" applyAlignment="1">
      <alignment horizontal="center"/>
    </xf>
    <xf numFmtId="0" fontId="6" fillId="0" borderId="21" xfId="0" applyFont="1" applyBorder="1"/>
    <xf numFmtId="41" fontId="3" fillId="0" borderId="21" xfId="0" applyNumberFormat="1" applyFont="1" applyBorder="1"/>
    <xf numFmtId="0" fontId="3" fillId="0" borderId="21" xfId="0" applyFont="1" applyBorder="1"/>
    <xf numFmtId="3" fontId="6" fillId="0" borderId="4" xfId="0" applyNumberFormat="1" applyFont="1" applyBorder="1"/>
    <xf numFmtId="3" fontId="4" fillId="0" borderId="0" xfId="0" applyNumberFormat="1" applyFont="1" applyBorder="1"/>
  </cellXfs>
  <cellStyles count="5">
    <cellStyle name="Comma" xfId="4" builtinId="3"/>
    <cellStyle name="Comma0" xfId="1" xr:uid="{00000000-0005-0000-0000-000001000000}"/>
    <cellStyle name="Normal" xfId="0" builtinId="0"/>
    <cellStyle name="Normal 2" xfId="2" xr:uid="{00000000-0005-0000-0000-000004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66"/>
  <sheetViews>
    <sheetView tabSelected="1" workbookViewId="0">
      <selection sqref="A1:A1048576"/>
    </sheetView>
  </sheetViews>
  <sheetFormatPr defaultRowHeight="14.25" x14ac:dyDescent="0.2"/>
  <cols>
    <col min="1" max="1" width="9.140625" style="1"/>
    <col min="2" max="2" width="39.140625" style="1" bestFit="1" customWidth="1"/>
    <col min="3" max="5" width="13.5703125" style="1" bestFit="1" customWidth="1"/>
    <col min="6" max="6" width="12.7109375" style="1" customWidth="1"/>
    <col min="7" max="13" width="10.28515625" style="1" bestFit="1" customWidth="1"/>
    <col min="14" max="15" width="10.28515625" style="5" bestFit="1" customWidth="1"/>
    <col min="16" max="16" width="9.140625" style="5"/>
    <col min="17" max="17" width="11.140625" style="5" bestFit="1" customWidth="1"/>
    <col min="18" max="16384" width="9.140625" style="5"/>
  </cols>
  <sheetData>
    <row r="1" spans="1:21" ht="15.75" x14ac:dyDescent="0.25">
      <c r="B1" s="20"/>
      <c r="C1" s="20"/>
      <c r="D1" s="20"/>
      <c r="E1" s="2"/>
      <c r="F1" s="2"/>
      <c r="G1" s="20"/>
      <c r="H1" s="20"/>
      <c r="I1" s="2"/>
      <c r="J1" s="2"/>
      <c r="K1" s="2"/>
      <c r="L1" s="2"/>
      <c r="M1" s="2"/>
      <c r="N1" s="49"/>
      <c r="O1" s="49"/>
    </row>
    <row r="2" spans="1:21" ht="18" x14ac:dyDescent="0.25">
      <c r="B2" s="97" t="s">
        <v>52</v>
      </c>
      <c r="C2" s="21"/>
      <c r="D2" s="21"/>
      <c r="E2" s="20"/>
      <c r="F2" s="20"/>
      <c r="G2" s="21"/>
      <c r="H2" s="21"/>
      <c r="I2" s="20"/>
      <c r="J2" s="20"/>
      <c r="K2" s="20"/>
      <c r="L2" s="20"/>
      <c r="M2" s="20"/>
    </row>
    <row r="3" spans="1:21" ht="18" x14ac:dyDescent="0.25">
      <c r="B3" s="97" t="s">
        <v>53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49"/>
      <c r="O3" s="49"/>
    </row>
    <row r="4" spans="1:21" ht="18" x14ac:dyDescent="0.25">
      <c r="B4" s="97" t="s">
        <v>44</v>
      </c>
      <c r="C4" s="21"/>
      <c r="D4" s="21"/>
      <c r="E4" s="21"/>
      <c r="F4" s="21"/>
      <c r="G4" s="50"/>
      <c r="H4" s="50"/>
      <c r="I4" s="50"/>
      <c r="J4" s="50"/>
      <c r="K4" s="50"/>
      <c r="L4" s="50"/>
      <c r="M4" s="50"/>
      <c r="N4" s="50"/>
      <c r="O4" s="49"/>
    </row>
    <row r="5" spans="1:21" ht="16.5" thickBot="1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51"/>
      <c r="O5" s="51"/>
    </row>
    <row r="6" spans="1:21" ht="16.5" thickTop="1" x14ac:dyDescent="0.25">
      <c r="B6" s="23"/>
      <c r="C6" s="76"/>
      <c r="D6" s="84"/>
      <c r="E6" s="25"/>
      <c r="F6" s="81"/>
      <c r="G6" s="24"/>
      <c r="H6" s="24"/>
      <c r="I6" s="24"/>
      <c r="J6" s="24"/>
      <c r="K6" s="24"/>
      <c r="L6" s="24"/>
      <c r="M6" s="24"/>
      <c r="N6" s="26"/>
      <c r="O6" s="55"/>
    </row>
    <row r="7" spans="1:21" s="1" customFormat="1" ht="15.75" x14ac:dyDescent="0.25">
      <c r="B7" s="71" t="s">
        <v>0</v>
      </c>
      <c r="C7" s="77" t="s">
        <v>51</v>
      </c>
      <c r="D7" s="85" t="s">
        <v>50</v>
      </c>
      <c r="E7" s="85" t="s">
        <v>43</v>
      </c>
      <c r="F7" s="82">
        <v>2019</v>
      </c>
      <c r="G7" s="72">
        <v>2018</v>
      </c>
      <c r="H7" s="72">
        <v>2017</v>
      </c>
      <c r="I7" s="73">
        <v>2016</v>
      </c>
      <c r="J7" s="72">
        <v>2015</v>
      </c>
      <c r="K7" s="72">
        <v>2014</v>
      </c>
      <c r="L7" s="72" t="s">
        <v>42</v>
      </c>
      <c r="M7" s="72">
        <v>2012</v>
      </c>
      <c r="N7" s="75">
        <v>2011</v>
      </c>
      <c r="O7" s="74">
        <v>2010</v>
      </c>
    </row>
    <row r="8" spans="1:21" ht="15" thickBot="1" x14ac:dyDescent="0.25">
      <c r="B8" s="67"/>
      <c r="C8" s="78"/>
      <c r="D8" s="86"/>
      <c r="E8" s="86"/>
      <c r="F8" s="83"/>
      <c r="G8" s="64"/>
      <c r="H8" s="64"/>
      <c r="I8" s="64"/>
      <c r="J8" s="64"/>
      <c r="K8" s="64"/>
      <c r="L8" s="64"/>
      <c r="M8" s="64"/>
      <c r="N8" s="65"/>
      <c r="O8" s="66"/>
    </row>
    <row r="9" spans="1:21" x14ac:dyDescent="0.2">
      <c r="B9" s="29"/>
      <c r="C9" s="91"/>
      <c r="D9" s="90"/>
      <c r="E9" s="92"/>
      <c r="F9" s="89"/>
      <c r="G9" s="30"/>
      <c r="H9" s="30"/>
      <c r="I9" s="27"/>
      <c r="J9" s="27"/>
      <c r="K9" s="27"/>
      <c r="L9" s="27"/>
      <c r="M9" s="27"/>
      <c r="N9" s="28"/>
      <c r="O9" s="56"/>
      <c r="S9" s="4"/>
      <c r="T9" s="4"/>
      <c r="U9" s="4"/>
    </row>
    <row r="10" spans="1:21" s="1" customFormat="1" ht="15.75" x14ac:dyDescent="0.25">
      <c r="A10" s="1">
        <v>1</v>
      </c>
      <c r="B10" s="70" t="s">
        <v>32</v>
      </c>
      <c r="C10" s="94">
        <f>SUM(G10:P10)</f>
        <v>94817</v>
      </c>
      <c r="D10" s="33">
        <f>(F10+G10+H10+I10+J10)</f>
        <v>59579</v>
      </c>
      <c r="E10" s="33">
        <f>(E12+E16)</f>
        <v>47291</v>
      </c>
      <c r="F10" s="10">
        <f>(F12+F16)</f>
        <v>12053</v>
      </c>
      <c r="G10" s="32">
        <v>12975</v>
      </c>
      <c r="H10" s="32">
        <f>(H12+H16)</f>
        <v>12384</v>
      </c>
      <c r="I10" s="32">
        <f t="shared" ref="I10:O10" si="0">(I12+I16)</f>
        <v>11059</v>
      </c>
      <c r="J10" s="32">
        <f t="shared" si="0"/>
        <v>11108</v>
      </c>
      <c r="K10" s="32">
        <f t="shared" si="0"/>
        <v>10541</v>
      </c>
      <c r="L10" s="32">
        <f t="shared" si="0"/>
        <v>10667</v>
      </c>
      <c r="M10" s="32">
        <f t="shared" si="0"/>
        <v>9232</v>
      </c>
      <c r="N10" s="32">
        <f t="shared" si="0"/>
        <v>8362</v>
      </c>
      <c r="O10" s="57">
        <f t="shared" si="0"/>
        <v>8489</v>
      </c>
      <c r="S10" s="2"/>
      <c r="T10" s="6"/>
      <c r="U10" s="2"/>
    </row>
    <row r="11" spans="1:21" ht="15.75" x14ac:dyDescent="0.25">
      <c r="A11" s="1">
        <v>2</v>
      </c>
      <c r="B11" s="31"/>
      <c r="C11" s="93"/>
      <c r="D11" s="87"/>
      <c r="E11" s="33"/>
      <c r="F11" s="10"/>
      <c r="G11" s="32"/>
      <c r="H11" s="32"/>
      <c r="I11" s="32"/>
      <c r="J11" s="32"/>
      <c r="K11" s="32"/>
      <c r="L11" s="32"/>
      <c r="M11" s="32"/>
      <c r="N11" s="32"/>
      <c r="O11" s="57"/>
      <c r="S11" s="4"/>
      <c r="T11" s="6"/>
      <c r="U11" s="4"/>
    </row>
    <row r="12" spans="1:21" s="1" customFormat="1" ht="15.75" x14ac:dyDescent="0.25">
      <c r="A12" s="1">
        <v>3</v>
      </c>
      <c r="B12" s="34" t="s">
        <v>45</v>
      </c>
      <c r="C12" s="94">
        <f t="shared" ref="C12:C18" si="1">SUM(G12:P12)</f>
        <v>88612</v>
      </c>
      <c r="D12" s="33">
        <f t="shared" ref="D12:D18" si="2">(F12+G12+H12+I12+J12)</f>
        <v>56089</v>
      </c>
      <c r="E12" s="33">
        <f>(E13+E14+E15)</f>
        <v>43891</v>
      </c>
      <c r="F12" s="10">
        <f>(F13+F14+F15)</f>
        <v>11368</v>
      </c>
      <c r="G12" s="32">
        <v>12331</v>
      </c>
      <c r="H12" s="32">
        <f>(H13+H14+H15)</f>
        <v>11765</v>
      </c>
      <c r="I12" s="32">
        <f t="shared" ref="I12" si="3">(I13+I14+I15)</f>
        <v>10393</v>
      </c>
      <c r="J12" s="32">
        <f t="shared" ref="J12" si="4">(J13+J14+J15)</f>
        <v>10232</v>
      </c>
      <c r="K12" s="32">
        <f t="shared" ref="K12" si="5">(K13+K14+K15)</f>
        <v>9874</v>
      </c>
      <c r="L12" s="32">
        <f t="shared" ref="L12" si="6">(L13+L14+L15)</f>
        <v>9900</v>
      </c>
      <c r="M12" s="32">
        <f t="shared" ref="M12" si="7">(M13+M14+M15)</f>
        <v>8586</v>
      </c>
      <c r="N12" s="32">
        <f t="shared" ref="N12" si="8">(N13+N14+N15)</f>
        <v>7757</v>
      </c>
      <c r="O12" s="57">
        <f t="shared" ref="O12" si="9">(O13+O14+O15)</f>
        <v>7774</v>
      </c>
      <c r="S12" s="2"/>
      <c r="T12" s="6"/>
      <c r="U12" s="2"/>
    </row>
    <row r="13" spans="1:21" ht="15.75" x14ac:dyDescent="0.25">
      <c r="A13" s="1">
        <v>4</v>
      </c>
      <c r="B13" s="35" t="s">
        <v>46</v>
      </c>
      <c r="C13" s="79">
        <f t="shared" si="1"/>
        <v>42535</v>
      </c>
      <c r="D13" s="37">
        <f t="shared" si="2"/>
        <v>27650</v>
      </c>
      <c r="E13" s="37">
        <f>(E28+E29+E37+E38)</f>
        <v>20242</v>
      </c>
      <c r="F13" s="12">
        <f>(F28+F29+F37+F38)</f>
        <v>5357</v>
      </c>
      <c r="G13" s="36">
        <v>6201</v>
      </c>
      <c r="H13" s="36">
        <f>(H28+H29+H37+H38)</f>
        <v>5563</v>
      </c>
      <c r="I13" s="36">
        <f t="shared" ref="I13:O13" si="10">(I28+I29+I37+I38)</f>
        <v>5395</v>
      </c>
      <c r="J13" s="36">
        <f t="shared" si="10"/>
        <v>5134</v>
      </c>
      <c r="K13" s="36">
        <f t="shared" si="10"/>
        <v>5224</v>
      </c>
      <c r="L13" s="36">
        <f t="shared" si="10"/>
        <v>4946</v>
      </c>
      <c r="M13" s="36">
        <f t="shared" si="10"/>
        <v>3671</v>
      </c>
      <c r="N13" s="36">
        <f t="shared" si="10"/>
        <v>3331</v>
      </c>
      <c r="O13" s="58">
        <f t="shared" si="10"/>
        <v>3070</v>
      </c>
      <c r="S13" s="4"/>
      <c r="T13" s="3"/>
      <c r="U13" s="4"/>
    </row>
    <row r="14" spans="1:21" ht="15.75" x14ac:dyDescent="0.25">
      <c r="A14" s="1">
        <v>5</v>
      </c>
      <c r="B14" s="35" t="s">
        <v>47</v>
      </c>
      <c r="C14" s="79">
        <f t="shared" si="1"/>
        <v>42796</v>
      </c>
      <c r="D14" s="37">
        <f t="shared" si="2"/>
        <v>26414</v>
      </c>
      <c r="E14" s="37">
        <f>(E30+E31+E32+E36+E41+E42+E43+E52+E54)</f>
        <v>21897</v>
      </c>
      <c r="F14" s="12">
        <f>(F30+F31+F32+F36+F41+F42+F43+F52+F54)</f>
        <v>5515</v>
      </c>
      <c r="G14" s="36">
        <v>5623</v>
      </c>
      <c r="H14" s="36">
        <f>(H30+H31+H32+H36+H41+H42+H43+H52+H54)</f>
        <v>5810</v>
      </c>
      <c r="I14" s="36">
        <f t="shared" ref="I14:O14" si="11">(I30+I31+I32+I36+I41+I42+I43+I52+I54)</f>
        <v>4699</v>
      </c>
      <c r="J14" s="36">
        <f t="shared" si="11"/>
        <v>4767</v>
      </c>
      <c r="K14" s="36">
        <f t="shared" si="11"/>
        <v>4324</v>
      </c>
      <c r="L14" s="36">
        <f t="shared" si="11"/>
        <v>4539</v>
      </c>
      <c r="M14" s="36">
        <f t="shared" si="11"/>
        <v>4627</v>
      </c>
      <c r="N14" s="36">
        <f t="shared" si="11"/>
        <v>4095</v>
      </c>
      <c r="O14" s="58">
        <f t="shared" si="11"/>
        <v>4312</v>
      </c>
      <c r="S14" s="4"/>
      <c r="T14" s="3"/>
      <c r="U14" s="4"/>
    </row>
    <row r="15" spans="1:21" ht="15.75" x14ac:dyDescent="0.25">
      <c r="A15" s="1">
        <v>6</v>
      </c>
      <c r="B15" s="8" t="s">
        <v>48</v>
      </c>
      <c r="C15" s="79">
        <f t="shared" si="1"/>
        <v>3281</v>
      </c>
      <c r="D15" s="37">
        <f t="shared" si="2"/>
        <v>2025</v>
      </c>
      <c r="E15" s="38">
        <f>(E46+E48+E60)</f>
        <v>1752</v>
      </c>
      <c r="F15" s="12">
        <f>(F46+F48+F60)</f>
        <v>496</v>
      </c>
      <c r="G15" s="36">
        <v>507</v>
      </c>
      <c r="H15" s="12">
        <f>(H46+H48+H60)</f>
        <v>392</v>
      </c>
      <c r="I15" s="12">
        <f t="shared" ref="I15:O15" si="12">(I46+I48+I60)</f>
        <v>299</v>
      </c>
      <c r="J15" s="12">
        <f t="shared" si="12"/>
        <v>331</v>
      </c>
      <c r="K15" s="12">
        <f t="shared" si="12"/>
        <v>326</v>
      </c>
      <c r="L15" s="12">
        <f t="shared" si="12"/>
        <v>415</v>
      </c>
      <c r="M15" s="12">
        <f t="shared" si="12"/>
        <v>288</v>
      </c>
      <c r="N15" s="12">
        <f t="shared" si="12"/>
        <v>331</v>
      </c>
      <c r="O15" s="59">
        <f t="shared" si="12"/>
        <v>392</v>
      </c>
      <c r="S15" s="2"/>
      <c r="T15" s="3"/>
      <c r="U15" s="4"/>
    </row>
    <row r="16" spans="1:21" s="1" customFormat="1" ht="15.75" x14ac:dyDescent="0.25">
      <c r="A16" s="1">
        <v>7</v>
      </c>
      <c r="B16" s="9" t="s">
        <v>1</v>
      </c>
      <c r="C16" s="94">
        <f t="shared" si="1"/>
        <v>6205</v>
      </c>
      <c r="D16" s="33">
        <f t="shared" si="2"/>
        <v>3490</v>
      </c>
      <c r="E16" s="39">
        <f>(E17+E18)</f>
        <v>3400</v>
      </c>
      <c r="F16" s="10">
        <f>(F17+F18)</f>
        <v>685</v>
      </c>
      <c r="G16" s="32">
        <v>644</v>
      </c>
      <c r="H16" s="10">
        <f>(H17+H18)</f>
        <v>619</v>
      </c>
      <c r="I16" s="10">
        <f t="shared" ref="I16" si="13">(I17+I18)</f>
        <v>666</v>
      </c>
      <c r="J16" s="10">
        <f t="shared" ref="J16" si="14">(J17+J18)</f>
        <v>876</v>
      </c>
      <c r="K16" s="10">
        <f t="shared" ref="K16" si="15">(K17+K18)</f>
        <v>667</v>
      </c>
      <c r="L16" s="10">
        <f t="shared" ref="L16" si="16">(L17+L18)</f>
        <v>767</v>
      </c>
      <c r="M16" s="10">
        <f t="shared" ref="M16" si="17">(M17+M18)</f>
        <v>646</v>
      </c>
      <c r="N16" s="10">
        <f t="shared" ref="N16" si="18">(N17+N18)</f>
        <v>605</v>
      </c>
      <c r="O16" s="60">
        <f t="shared" ref="O16" si="19">(O17+O18)</f>
        <v>715</v>
      </c>
      <c r="S16" s="2"/>
      <c r="T16" s="6"/>
      <c r="U16" s="2"/>
    </row>
    <row r="17" spans="1:21" ht="15.75" x14ac:dyDescent="0.25">
      <c r="A17" s="1">
        <v>8</v>
      </c>
      <c r="B17" s="8" t="s">
        <v>40</v>
      </c>
      <c r="C17" s="79">
        <f t="shared" si="1"/>
        <v>1572</v>
      </c>
      <c r="D17" s="37">
        <f t="shared" si="2"/>
        <v>884</v>
      </c>
      <c r="E17" s="38">
        <f>(E33)</f>
        <v>818</v>
      </c>
      <c r="F17" s="12">
        <f>(F33)</f>
        <v>130</v>
      </c>
      <c r="G17" s="36">
        <v>99</v>
      </c>
      <c r="H17" s="12">
        <f>(H33)</f>
        <v>169</v>
      </c>
      <c r="I17" s="12">
        <f t="shared" ref="I17:O17" si="20">(I33)</f>
        <v>267</v>
      </c>
      <c r="J17" s="12">
        <f t="shared" si="20"/>
        <v>219</v>
      </c>
      <c r="K17" s="12">
        <f t="shared" si="20"/>
        <v>241</v>
      </c>
      <c r="L17" s="12">
        <f t="shared" si="20"/>
        <v>220</v>
      </c>
      <c r="M17" s="12">
        <f t="shared" si="20"/>
        <v>164</v>
      </c>
      <c r="N17" s="12">
        <f t="shared" si="20"/>
        <v>75</v>
      </c>
      <c r="O17" s="59">
        <f t="shared" si="20"/>
        <v>118</v>
      </c>
      <c r="S17" s="4"/>
      <c r="T17" s="3"/>
      <c r="U17" s="4"/>
    </row>
    <row r="18" spans="1:21" ht="15.75" x14ac:dyDescent="0.25">
      <c r="A18" s="1">
        <v>9</v>
      </c>
      <c r="B18" s="8" t="s">
        <v>41</v>
      </c>
      <c r="C18" s="94">
        <f t="shared" si="1"/>
        <v>4633</v>
      </c>
      <c r="D18" s="37">
        <f t="shared" si="2"/>
        <v>2606</v>
      </c>
      <c r="E18" s="38">
        <f>(E47+E51+E53+E55+E58+E59+E61)</f>
        <v>2582</v>
      </c>
      <c r="F18" s="12">
        <f>(F47+F51+F53+F55+F58+F59+F61)</f>
        <v>555</v>
      </c>
      <c r="G18" s="36">
        <v>545</v>
      </c>
      <c r="H18" s="12">
        <f>(H47+H51+H53+H55+H58+H59+H61)</f>
        <v>450</v>
      </c>
      <c r="I18" s="12">
        <f t="shared" ref="I18:O18" si="21">(I47+I51+I53+I55+I58+I59+I61)</f>
        <v>399</v>
      </c>
      <c r="J18" s="12">
        <f t="shared" si="21"/>
        <v>657</v>
      </c>
      <c r="K18" s="12">
        <f t="shared" si="21"/>
        <v>426</v>
      </c>
      <c r="L18" s="12">
        <f t="shared" si="21"/>
        <v>547</v>
      </c>
      <c r="M18" s="12">
        <f t="shared" si="21"/>
        <v>482</v>
      </c>
      <c r="N18" s="12">
        <f t="shared" si="21"/>
        <v>530</v>
      </c>
      <c r="O18" s="59">
        <f t="shared" si="21"/>
        <v>597</v>
      </c>
      <c r="S18" s="2"/>
      <c r="T18" s="3"/>
      <c r="U18" s="4"/>
    </row>
    <row r="19" spans="1:21" s="1" customFormat="1" ht="15.75" x14ac:dyDescent="0.25">
      <c r="A19" s="1">
        <v>10</v>
      </c>
      <c r="B19" s="35"/>
      <c r="C19" s="93"/>
      <c r="D19" s="88"/>
      <c r="E19" s="40"/>
      <c r="F19" s="10"/>
      <c r="G19" s="32"/>
      <c r="H19" s="32"/>
      <c r="I19" s="19"/>
      <c r="J19" s="19"/>
      <c r="K19" s="19"/>
      <c r="L19" s="19"/>
      <c r="M19" s="19"/>
      <c r="N19" s="19"/>
      <c r="O19" s="61"/>
      <c r="S19" s="4"/>
      <c r="T19" s="6"/>
      <c r="U19" s="2"/>
    </row>
    <row r="20" spans="1:21" s="1" customFormat="1" ht="15.75" x14ac:dyDescent="0.25">
      <c r="A20" s="1">
        <v>11</v>
      </c>
      <c r="B20" s="34" t="s">
        <v>35</v>
      </c>
      <c r="C20" s="94">
        <f t="shared" ref="C20:C25" si="22">SUM(G20:P20)</f>
        <v>93180</v>
      </c>
      <c r="D20" s="33">
        <f t="shared" ref="D20:D25" si="23">(F20+G20+H20+I20+J20)</f>
        <v>58654</v>
      </c>
      <c r="E20" s="33">
        <f>(E21+E24)</f>
        <v>46403</v>
      </c>
      <c r="F20" s="10">
        <f>(F21+F24)</f>
        <v>11877</v>
      </c>
      <c r="G20" s="32">
        <v>12796</v>
      </c>
      <c r="H20" s="32">
        <f>(H21+H24)</f>
        <v>12229</v>
      </c>
      <c r="I20" s="32">
        <f t="shared" ref="I20" si="24">(I21+I24)</f>
        <v>10939</v>
      </c>
      <c r="J20" s="32">
        <f t="shared" ref="J20" si="25">(J21+J24)</f>
        <v>10813</v>
      </c>
      <c r="K20" s="32">
        <f t="shared" ref="K20" si="26">(K21+K24)</f>
        <v>10367</v>
      </c>
      <c r="L20" s="32">
        <f t="shared" ref="L20" si="27">(L21+L24)</f>
        <v>10515</v>
      </c>
      <c r="M20" s="32">
        <f t="shared" ref="M20" si="28">(M21+M24)</f>
        <v>9061</v>
      </c>
      <c r="N20" s="32">
        <f t="shared" ref="N20" si="29">(N21+N24)</f>
        <v>8194</v>
      </c>
      <c r="O20" s="57">
        <f t="shared" ref="O20" si="30">(O21+O24)</f>
        <v>8266</v>
      </c>
      <c r="S20" s="2"/>
      <c r="T20" s="6"/>
      <c r="U20" s="2"/>
    </row>
    <row r="21" spans="1:21" ht="15.75" x14ac:dyDescent="0.25">
      <c r="A21" s="1">
        <v>12</v>
      </c>
      <c r="B21" s="35" t="s">
        <v>36</v>
      </c>
      <c r="C21" s="79">
        <f t="shared" si="22"/>
        <v>91754</v>
      </c>
      <c r="D21" s="37">
        <f t="shared" si="23"/>
        <v>58077</v>
      </c>
      <c r="E21" s="37">
        <f>(E22+E23)</f>
        <v>45432</v>
      </c>
      <c r="F21" s="12">
        <f>(F22+F23)</f>
        <v>11755</v>
      </c>
      <c r="G21" s="36">
        <v>12655</v>
      </c>
      <c r="H21" s="36">
        <f>(H22+H23)</f>
        <v>12114</v>
      </c>
      <c r="I21" s="36">
        <f t="shared" ref="I21" si="31">(I22+I23)</f>
        <v>10849</v>
      </c>
      <c r="J21" s="36">
        <f t="shared" ref="J21" si="32">(J22+J23)</f>
        <v>10704</v>
      </c>
      <c r="K21" s="36">
        <f t="shared" ref="K21" si="33">(K22+K23)</f>
        <v>10297</v>
      </c>
      <c r="L21" s="36">
        <f t="shared" ref="L21" si="34">(L22+L23)</f>
        <v>10269</v>
      </c>
      <c r="M21" s="36">
        <f t="shared" ref="M21" si="35">(M22+M23)</f>
        <v>8860</v>
      </c>
      <c r="N21" s="36">
        <f t="shared" ref="N21" si="36">(N22+N23)</f>
        <v>7973</v>
      </c>
      <c r="O21" s="58">
        <f t="shared" ref="O21" si="37">(O22+O23)</f>
        <v>8033</v>
      </c>
      <c r="S21" s="4"/>
      <c r="T21" s="3"/>
      <c r="U21" s="4"/>
    </row>
    <row r="22" spans="1:21" ht="15.75" x14ac:dyDescent="0.25">
      <c r="A22" s="1">
        <v>13</v>
      </c>
      <c r="B22" s="35" t="s">
        <v>37</v>
      </c>
      <c r="C22" s="79">
        <f t="shared" si="22"/>
        <v>65040</v>
      </c>
      <c r="D22" s="37">
        <f t="shared" si="23"/>
        <v>40629</v>
      </c>
      <c r="E22" s="37">
        <f>(E28+E29+E32+E33+E37+E38+E43+E46+E48+E52+E54+E60)</f>
        <v>32199</v>
      </c>
      <c r="F22" s="12">
        <f>(F28+F29+F32+F33+F37+F38+F43+F46+F48+F52+F54+F60)</f>
        <v>7788</v>
      </c>
      <c r="G22" s="36">
        <v>8850</v>
      </c>
      <c r="H22" s="36">
        <f>(H28+H29+H32+H33+H37+H38+H43+H46+H48+H52+H54+H60)</f>
        <v>8407</v>
      </c>
      <c r="I22" s="36">
        <f t="shared" ref="I22:O22" si="38">(I28+I29+I32+I33+I37+I38+I43+I46+I48+I52+I54+I60)</f>
        <v>7886</v>
      </c>
      <c r="J22" s="36">
        <f t="shared" si="38"/>
        <v>7698</v>
      </c>
      <c r="K22" s="36">
        <f t="shared" si="38"/>
        <v>7475</v>
      </c>
      <c r="L22" s="36">
        <f t="shared" si="38"/>
        <v>7594</v>
      </c>
      <c r="M22" s="36">
        <f t="shared" si="38"/>
        <v>6083</v>
      </c>
      <c r="N22" s="36">
        <f t="shared" si="38"/>
        <v>5691</v>
      </c>
      <c r="O22" s="58">
        <f t="shared" si="38"/>
        <v>5356</v>
      </c>
      <c r="S22" s="4"/>
      <c r="T22" s="3"/>
      <c r="U22" s="4"/>
    </row>
    <row r="23" spans="1:21" ht="15.75" x14ac:dyDescent="0.25">
      <c r="A23" s="1">
        <v>14</v>
      </c>
      <c r="B23" s="35" t="s">
        <v>33</v>
      </c>
      <c r="C23" s="79">
        <f t="shared" si="22"/>
        <v>26714</v>
      </c>
      <c r="D23" s="37">
        <f t="shared" si="23"/>
        <v>17448</v>
      </c>
      <c r="E23" s="37">
        <f>(E30+E31+E36+E41+E42+E59+E61)</f>
        <v>13233</v>
      </c>
      <c r="F23" s="12">
        <f>(F30+F31+F36+F41+F42+F61+F59)</f>
        <v>3967</v>
      </c>
      <c r="G23" s="36">
        <v>3805</v>
      </c>
      <c r="H23" s="36">
        <f>(H30+H31+H36+H41+H42+H59+H61)</f>
        <v>3707</v>
      </c>
      <c r="I23" s="36">
        <f t="shared" ref="I23:O23" si="39">(I30+I31+I36+I41+I42+I59+I61)</f>
        <v>2963</v>
      </c>
      <c r="J23" s="36">
        <f t="shared" si="39"/>
        <v>3006</v>
      </c>
      <c r="K23" s="36">
        <f t="shared" si="39"/>
        <v>2822</v>
      </c>
      <c r="L23" s="36">
        <f t="shared" si="39"/>
        <v>2675</v>
      </c>
      <c r="M23" s="36">
        <f t="shared" si="39"/>
        <v>2777</v>
      </c>
      <c r="N23" s="36">
        <f t="shared" si="39"/>
        <v>2282</v>
      </c>
      <c r="O23" s="58">
        <f t="shared" si="39"/>
        <v>2677</v>
      </c>
      <c r="S23" s="4"/>
      <c r="T23" s="3"/>
      <c r="U23" s="4"/>
    </row>
    <row r="24" spans="1:21" ht="15.75" x14ac:dyDescent="0.25">
      <c r="A24" s="1">
        <v>15</v>
      </c>
      <c r="B24" s="35" t="s">
        <v>38</v>
      </c>
      <c r="C24" s="79">
        <f t="shared" si="22"/>
        <v>1426</v>
      </c>
      <c r="D24" s="37">
        <f t="shared" si="23"/>
        <v>577</v>
      </c>
      <c r="E24" s="37">
        <f>(E55+E58)</f>
        <v>971</v>
      </c>
      <c r="F24" s="12">
        <f>(F55+F58)</f>
        <v>122</v>
      </c>
      <c r="G24" s="36">
        <v>141</v>
      </c>
      <c r="H24" s="36">
        <f>(H55+H58)</f>
        <v>115</v>
      </c>
      <c r="I24" s="36">
        <f t="shared" ref="I24:O24" si="40">(I55+I58)</f>
        <v>90</v>
      </c>
      <c r="J24" s="36">
        <f t="shared" si="40"/>
        <v>109</v>
      </c>
      <c r="K24" s="36">
        <f t="shared" si="40"/>
        <v>70</v>
      </c>
      <c r="L24" s="36">
        <f t="shared" si="40"/>
        <v>246</v>
      </c>
      <c r="M24" s="36">
        <f t="shared" si="40"/>
        <v>201</v>
      </c>
      <c r="N24" s="36">
        <f t="shared" si="40"/>
        <v>221</v>
      </c>
      <c r="O24" s="58">
        <f t="shared" si="40"/>
        <v>233</v>
      </c>
      <c r="S24" s="4"/>
      <c r="T24" s="3"/>
      <c r="U24" s="4"/>
    </row>
    <row r="25" spans="1:21" s="1" customFormat="1" ht="15.75" x14ac:dyDescent="0.25">
      <c r="A25" s="1">
        <v>16</v>
      </c>
      <c r="B25" s="41" t="s">
        <v>34</v>
      </c>
      <c r="C25" s="94">
        <f t="shared" si="22"/>
        <v>1637</v>
      </c>
      <c r="D25" s="33">
        <f t="shared" si="23"/>
        <v>925</v>
      </c>
      <c r="E25" s="33">
        <f>(E47+E51+E53)</f>
        <v>888</v>
      </c>
      <c r="F25" s="10">
        <f>(F47+F51+F53)</f>
        <v>176</v>
      </c>
      <c r="G25" s="32">
        <v>179</v>
      </c>
      <c r="H25" s="32">
        <f>(H47+H51+H53)</f>
        <v>155</v>
      </c>
      <c r="I25" s="32">
        <f t="shared" ref="I25:O25" si="41">(I47+I51+I53)</f>
        <v>120</v>
      </c>
      <c r="J25" s="32">
        <f t="shared" si="41"/>
        <v>295</v>
      </c>
      <c r="K25" s="32">
        <f t="shared" si="41"/>
        <v>174</v>
      </c>
      <c r="L25" s="32">
        <f t="shared" si="41"/>
        <v>152</v>
      </c>
      <c r="M25" s="32">
        <f t="shared" si="41"/>
        <v>171</v>
      </c>
      <c r="N25" s="32">
        <f t="shared" si="41"/>
        <v>168</v>
      </c>
      <c r="O25" s="57">
        <f t="shared" si="41"/>
        <v>223</v>
      </c>
      <c r="S25" s="2"/>
      <c r="T25" s="6"/>
      <c r="U25" s="2"/>
    </row>
    <row r="26" spans="1:21" s="1" customFormat="1" ht="15.75" x14ac:dyDescent="0.25">
      <c r="A26" s="1">
        <v>18</v>
      </c>
      <c r="B26" s="54"/>
      <c r="C26" s="95"/>
      <c r="D26" s="87"/>
      <c r="E26" s="42"/>
      <c r="F26" s="7"/>
      <c r="G26" s="32"/>
      <c r="H26" s="44"/>
      <c r="I26" s="12"/>
      <c r="J26" s="12"/>
      <c r="K26" s="12"/>
      <c r="L26" s="52"/>
      <c r="M26" s="52"/>
      <c r="N26" s="11"/>
      <c r="O26" s="62"/>
      <c r="S26" s="2"/>
      <c r="T26" s="6"/>
      <c r="U26" s="2"/>
    </row>
    <row r="27" spans="1:21" s="1" customFormat="1" ht="15.75" x14ac:dyDescent="0.25">
      <c r="A27" s="1">
        <v>19</v>
      </c>
      <c r="B27" s="54" t="s">
        <v>2</v>
      </c>
      <c r="C27" s="94">
        <f t="shared" ref="C27:C33" si="42">SUM(G27:P27)</f>
        <v>38131</v>
      </c>
      <c r="D27" s="33">
        <f t="shared" ref="D27:D33" si="43">(F28+G27+H27+I27+J27)</f>
        <v>20728</v>
      </c>
      <c r="E27" s="43">
        <f t="shared" ref="E27:E33" si="44">(K27+L27+M27+N27+O27)</f>
        <v>19149</v>
      </c>
      <c r="F27" s="14">
        <f>SUM(F28:F33)</f>
        <v>4561</v>
      </c>
      <c r="G27" s="32">
        <v>5152</v>
      </c>
      <c r="H27" s="32">
        <v>4797</v>
      </c>
      <c r="I27" s="10">
        <f>SUM(I28:I33)</f>
        <v>4612</v>
      </c>
      <c r="J27" s="10">
        <f>SUM(J28:J33)</f>
        <v>4421</v>
      </c>
      <c r="K27" s="10">
        <f>SUM(K28:K33)</f>
        <v>4494</v>
      </c>
      <c r="L27" s="10">
        <f>SUM(L28:L33)</f>
        <v>4414</v>
      </c>
      <c r="M27" s="10">
        <f>SUM(M28:M33)</f>
        <v>3711</v>
      </c>
      <c r="N27" s="10">
        <v>3121</v>
      </c>
      <c r="O27" s="63">
        <v>3409</v>
      </c>
      <c r="S27" s="2"/>
      <c r="T27" s="18"/>
      <c r="U27" s="2"/>
    </row>
    <row r="28" spans="1:21" ht="15.75" x14ac:dyDescent="0.25">
      <c r="A28" s="1">
        <v>20</v>
      </c>
      <c r="B28" s="96" t="s">
        <v>3</v>
      </c>
      <c r="C28" s="79">
        <f t="shared" si="42"/>
        <v>12827</v>
      </c>
      <c r="D28" s="37">
        <f t="shared" si="43"/>
        <v>7897</v>
      </c>
      <c r="E28" s="42">
        <f t="shared" si="44"/>
        <v>5718</v>
      </c>
      <c r="F28" s="16">
        <v>1746</v>
      </c>
      <c r="G28" s="36">
        <v>2040</v>
      </c>
      <c r="H28" s="36">
        <v>1825</v>
      </c>
      <c r="I28" s="12">
        <v>1679</v>
      </c>
      <c r="J28" s="12">
        <v>1565</v>
      </c>
      <c r="K28" s="12">
        <v>1678</v>
      </c>
      <c r="L28" s="12">
        <v>1404</v>
      </c>
      <c r="M28" s="12">
        <v>943</v>
      </c>
      <c r="N28" s="12">
        <v>829</v>
      </c>
      <c r="O28" s="62">
        <v>864</v>
      </c>
      <c r="S28" s="4"/>
      <c r="T28" s="17"/>
      <c r="U28" s="4"/>
    </row>
    <row r="29" spans="1:21" ht="15.75" x14ac:dyDescent="0.25">
      <c r="A29" s="1">
        <v>21</v>
      </c>
      <c r="B29" s="96" t="s">
        <v>4</v>
      </c>
      <c r="C29" s="79">
        <f t="shared" si="42"/>
        <v>6841</v>
      </c>
      <c r="D29" s="37">
        <f t="shared" si="43"/>
        <v>3885</v>
      </c>
      <c r="E29" s="42">
        <f t="shared" si="44"/>
        <v>3286</v>
      </c>
      <c r="F29" s="16">
        <v>788</v>
      </c>
      <c r="G29" s="36">
        <v>1079</v>
      </c>
      <c r="H29" s="36">
        <v>970</v>
      </c>
      <c r="I29" s="12">
        <v>742</v>
      </c>
      <c r="J29" s="12">
        <v>764</v>
      </c>
      <c r="K29" s="12">
        <v>814</v>
      </c>
      <c r="L29" s="12">
        <v>714</v>
      </c>
      <c r="M29" s="12">
        <v>676</v>
      </c>
      <c r="N29" s="12">
        <v>487</v>
      </c>
      <c r="O29" s="62">
        <v>595</v>
      </c>
      <c r="S29" s="4"/>
      <c r="T29" s="17"/>
      <c r="U29" s="4"/>
    </row>
    <row r="30" spans="1:21" ht="15.75" x14ac:dyDescent="0.25">
      <c r="A30" s="1">
        <v>22</v>
      </c>
      <c r="B30" s="96" t="s">
        <v>5</v>
      </c>
      <c r="C30" s="79">
        <f t="shared" si="42"/>
        <v>2480</v>
      </c>
      <c r="D30" s="37">
        <f t="shared" si="43"/>
        <v>1967</v>
      </c>
      <c r="E30" s="42">
        <f t="shared" si="44"/>
        <v>1319</v>
      </c>
      <c r="F30" s="16">
        <v>330</v>
      </c>
      <c r="G30" s="36">
        <v>288</v>
      </c>
      <c r="H30" s="36">
        <v>308</v>
      </c>
      <c r="I30" s="12">
        <v>286</v>
      </c>
      <c r="J30" s="12">
        <v>279</v>
      </c>
      <c r="K30" s="12">
        <v>305</v>
      </c>
      <c r="L30" s="12">
        <v>329</v>
      </c>
      <c r="M30" s="12">
        <v>307</v>
      </c>
      <c r="N30" s="12">
        <v>183</v>
      </c>
      <c r="O30" s="62">
        <v>195</v>
      </c>
      <c r="T30" s="16"/>
    </row>
    <row r="31" spans="1:21" ht="15.75" x14ac:dyDescent="0.25">
      <c r="A31" s="1">
        <v>23</v>
      </c>
      <c r="B31" s="96" t="s">
        <v>6</v>
      </c>
      <c r="C31" s="79">
        <f t="shared" si="42"/>
        <v>5603</v>
      </c>
      <c r="D31" s="37">
        <f t="shared" si="43"/>
        <v>3387</v>
      </c>
      <c r="E31" s="42">
        <f t="shared" si="44"/>
        <v>2977</v>
      </c>
      <c r="F31" s="16">
        <v>806</v>
      </c>
      <c r="G31" s="36">
        <v>838</v>
      </c>
      <c r="H31" s="36">
        <v>708</v>
      </c>
      <c r="I31" s="12">
        <v>599</v>
      </c>
      <c r="J31" s="12">
        <v>481</v>
      </c>
      <c r="K31" s="12">
        <v>525</v>
      </c>
      <c r="L31" s="12">
        <v>512</v>
      </c>
      <c r="M31" s="12">
        <v>683</v>
      </c>
      <c r="N31" s="12">
        <v>556</v>
      </c>
      <c r="O31" s="62">
        <v>701</v>
      </c>
      <c r="T31" s="16"/>
    </row>
    <row r="32" spans="1:21" ht="15.75" x14ac:dyDescent="0.25">
      <c r="A32" s="1">
        <v>24</v>
      </c>
      <c r="B32" s="96" t="s">
        <v>7</v>
      </c>
      <c r="C32" s="79">
        <f t="shared" si="42"/>
        <v>8808</v>
      </c>
      <c r="D32" s="37">
        <f t="shared" si="43"/>
        <v>3907</v>
      </c>
      <c r="E32" s="42">
        <f t="shared" si="44"/>
        <v>5031</v>
      </c>
      <c r="F32" s="16">
        <v>761</v>
      </c>
      <c r="G32" s="36">
        <v>808</v>
      </c>
      <c r="H32" s="36">
        <v>817</v>
      </c>
      <c r="I32" s="12">
        <v>1039</v>
      </c>
      <c r="J32" s="12">
        <v>1113</v>
      </c>
      <c r="K32" s="12">
        <v>931</v>
      </c>
      <c r="L32" s="12">
        <v>1235</v>
      </c>
      <c r="M32" s="12">
        <v>938</v>
      </c>
      <c r="N32" s="12">
        <v>991</v>
      </c>
      <c r="O32" s="62">
        <v>936</v>
      </c>
      <c r="T32" s="16"/>
    </row>
    <row r="33" spans="1:20" ht="15.75" x14ac:dyDescent="0.25">
      <c r="A33" s="1">
        <v>25</v>
      </c>
      <c r="B33" s="96" t="s">
        <v>8</v>
      </c>
      <c r="C33" s="79">
        <f t="shared" si="42"/>
        <v>1572</v>
      </c>
      <c r="D33" s="37">
        <f t="shared" si="43"/>
        <v>754</v>
      </c>
      <c r="E33" s="42">
        <f t="shared" si="44"/>
        <v>818</v>
      </c>
      <c r="F33" s="16">
        <v>130</v>
      </c>
      <c r="G33" s="36">
        <v>99</v>
      </c>
      <c r="H33" s="36">
        <v>169</v>
      </c>
      <c r="I33" s="12">
        <v>267</v>
      </c>
      <c r="J33" s="12">
        <v>219</v>
      </c>
      <c r="K33" s="12">
        <v>241</v>
      </c>
      <c r="L33" s="12">
        <v>220</v>
      </c>
      <c r="M33" s="12">
        <v>164</v>
      </c>
      <c r="N33" s="12">
        <v>75</v>
      </c>
      <c r="O33" s="62">
        <v>118</v>
      </c>
      <c r="T33" s="16"/>
    </row>
    <row r="34" spans="1:20" s="1" customFormat="1" ht="15.75" x14ac:dyDescent="0.25">
      <c r="A34" s="1">
        <v>26</v>
      </c>
      <c r="B34" s="54"/>
      <c r="C34" s="95"/>
      <c r="D34" s="38"/>
      <c r="E34" s="42"/>
      <c r="F34" s="5"/>
      <c r="G34" s="36"/>
      <c r="H34" s="36"/>
      <c r="I34" s="11"/>
      <c r="J34" s="11"/>
      <c r="K34" s="11"/>
      <c r="L34" s="11"/>
      <c r="M34" s="11"/>
      <c r="N34" s="11"/>
      <c r="O34" s="62"/>
      <c r="T34" s="5"/>
    </row>
    <row r="35" spans="1:20" s="1" customFormat="1" ht="15.75" x14ac:dyDescent="0.25">
      <c r="A35" s="1">
        <v>27</v>
      </c>
      <c r="B35" s="54" t="s">
        <v>9</v>
      </c>
      <c r="C35" s="94">
        <f>SUM(G35:P35)</f>
        <v>31310</v>
      </c>
      <c r="D35" s="33">
        <f>(F36+G35+H35+I35+J35)</f>
        <v>18063</v>
      </c>
      <c r="E35" s="43">
        <f>(K35+L35+M35+N35+O35)</f>
        <v>14935</v>
      </c>
      <c r="F35" s="14">
        <f>SUM(F36:F38)</f>
        <v>4511</v>
      </c>
      <c r="G35" s="32">
        <v>4666</v>
      </c>
      <c r="H35" s="32">
        <v>4334</v>
      </c>
      <c r="I35" s="10">
        <f>SUM(I36:I38)</f>
        <v>3830</v>
      </c>
      <c r="J35" s="10">
        <f>SUM(J36:J38)</f>
        <v>3545</v>
      </c>
      <c r="K35" s="10">
        <f>SUM(K36:K38)</f>
        <v>3539</v>
      </c>
      <c r="L35" s="10">
        <f>SUM(L36:L38)</f>
        <v>3550</v>
      </c>
      <c r="M35" s="10">
        <f>SUM(M36:M38)</f>
        <v>2782</v>
      </c>
      <c r="N35" s="10">
        <v>2609</v>
      </c>
      <c r="O35" s="63">
        <v>2455</v>
      </c>
      <c r="T35" s="14"/>
    </row>
    <row r="36" spans="1:20" ht="15.75" x14ac:dyDescent="0.25">
      <c r="A36" s="1">
        <v>28</v>
      </c>
      <c r="B36" s="96" t="s">
        <v>10</v>
      </c>
      <c r="C36" s="79">
        <f>SUM(G36:P36)</f>
        <v>8443</v>
      </c>
      <c r="D36" s="37">
        <f>(F37+G36+H36+I36+J36)</f>
        <v>5456</v>
      </c>
      <c r="E36" s="42">
        <f>(K36+L36+M36+N36+O36)</f>
        <v>3697</v>
      </c>
      <c r="F36" s="16">
        <v>1688</v>
      </c>
      <c r="G36" s="36">
        <v>1584</v>
      </c>
      <c r="H36" s="36">
        <v>1566</v>
      </c>
      <c r="I36" s="12">
        <v>856</v>
      </c>
      <c r="J36" s="12">
        <v>740</v>
      </c>
      <c r="K36" s="12">
        <v>807</v>
      </c>
      <c r="L36" s="12">
        <v>722</v>
      </c>
      <c r="M36" s="12">
        <v>730</v>
      </c>
      <c r="N36" s="12">
        <v>594</v>
      </c>
      <c r="O36" s="62">
        <v>844</v>
      </c>
      <c r="T36" s="16"/>
    </row>
    <row r="37" spans="1:20" ht="15.75" x14ac:dyDescent="0.25">
      <c r="A37" s="1">
        <v>29</v>
      </c>
      <c r="B37" s="96" t="s">
        <v>11</v>
      </c>
      <c r="C37" s="79">
        <f>SUM(G37:P37)</f>
        <v>11030</v>
      </c>
      <c r="D37" s="37">
        <f>(F38+G37+H37+I37+J37)</f>
        <v>6937</v>
      </c>
      <c r="E37" s="42">
        <f>(K37+L37+M37+N37+O37)</f>
        <v>6206</v>
      </c>
      <c r="F37" s="16">
        <v>710</v>
      </c>
      <c r="G37" s="36">
        <v>989</v>
      </c>
      <c r="H37" s="36">
        <v>1054</v>
      </c>
      <c r="I37" s="12">
        <v>1414</v>
      </c>
      <c r="J37" s="12">
        <v>1367</v>
      </c>
      <c r="K37" s="12">
        <v>1440</v>
      </c>
      <c r="L37" s="12">
        <v>1652</v>
      </c>
      <c r="M37" s="12">
        <v>1174</v>
      </c>
      <c r="N37" s="12">
        <v>1031</v>
      </c>
      <c r="O37" s="62">
        <v>909</v>
      </c>
      <c r="T37" s="16"/>
    </row>
    <row r="38" spans="1:20" ht="15.75" x14ac:dyDescent="0.25">
      <c r="A38" s="1">
        <v>30</v>
      </c>
      <c r="B38" s="96" t="s">
        <v>12</v>
      </c>
      <c r="C38" s="79">
        <f>SUM(G38:P38)</f>
        <v>11837</v>
      </c>
      <c r="D38" s="37">
        <f>(F39+G38+H38+I38+J38)</f>
        <v>6805</v>
      </c>
      <c r="E38" s="42">
        <f>(K38+L38+M38+N38+O38)</f>
        <v>5032</v>
      </c>
      <c r="F38" s="16">
        <v>2113</v>
      </c>
      <c r="G38" s="36">
        <v>2093</v>
      </c>
      <c r="H38" s="36">
        <v>1714</v>
      </c>
      <c r="I38" s="12">
        <v>1560</v>
      </c>
      <c r="J38" s="12">
        <v>1438</v>
      </c>
      <c r="K38" s="12">
        <v>1292</v>
      </c>
      <c r="L38" s="12">
        <v>1176</v>
      </c>
      <c r="M38" s="12">
        <v>878</v>
      </c>
      <c r="N38" s="12">
        <v>984</v>
      </c>
      <c r="O38" s="62">
        <v>702</v>
      </c>
      <c r="T38" s="16"/>
    </row>
    <row r="39" spans="1:20" s="1" customFormat="1" ht="15.75" x14ac:dyDescent="0.25">
      <c r="A39" s="1">
        <v>31</v>
      </c>
      <c r="B39" s="54"/>
      <c r="C39" s="95"/>
      <c r="D39" s="38"/>
      <c r="E39" s="42"/>
      <c r="F39" s="5"/>
      <c r="G39" s="36"/>
      <c r="H39" s="36"/>
      <c r="I39" s="11"/>
      <c r="J39" s="11"/>
      <c r="K39" s="11"/>
      <c r="L39" s="11"/>
      <c r="M39" s="11"/>
      <c r="N39" s="11"/>
      <c r="O39" s="62"/>
      <c r="T39" s="5"/>
    </row>
    <row r="40" spans="1:20" s="1" customFormat="1" ht="15.75" x14ac:dyDescent="0.25">
      <c r="A40" s="1">
        <v>32</v>
      </c>
      <c r="B40" s="54" t="s">
        <v>13</v>
      </c>
      <c r="C40" s="94">
        <f>SUM(G40:P40)</f>
        <v>14342</v>
      </c>
      <c r="D40" s="33">
        <f>(F41+G40+H40+I40+J40)</f>
        <v>7641</v>
      </c>
      <c r="E40" s="43">
        <f>(K40+L40+M40+N40+O40)</f>
        <v>6891</v>
      </c>
      <c r="F40" s="14">
        <f>SUM(F41:F43)</f>
        <v>1501</v>
      </c>
      <c r="G40" s="32">
        <v>1741</v>
      </c>
      <c r="H40" s="32">
        <v>2109</v>
      </c>
      <c r="I40" s="10">
        <f>SUM(I41:I43)</f>
        <v>1722</v>
      </c>
      <c r="J40" s="10">
        <v>1879</v>
      </c>
      <c r="K40" s="10">
        <f>SUM(K41:K43)</f>
        <v>1454</v>
      </c>
      <c r="L40" s="10">
        <f>SUM(L41:L43)</f>
        <v>1366</v>
      </c>
      <c r="M40" s="10">
        <f>SUM(M41:M43)</f>
        <v>1552</v>
      </c>
      <c r="N40" s="10">
        <v>1324</v>
      </c>
      <c r="O40" s="63">
        <v>1195</v>
      </c>
      <c r="T40" s="14"/>
    </row>
    <row r="41" spans="1:20" ht="15.75" x14ac:dyDescent="0.25">
      <c r="A41" s="1">
        <v>33</v>
      </c>
      <c r="B41" s="96" t="s">
        <v>14</v>
      </c>
      <c r="C41" s="79">
        <f>SUM(G41:P41)</f>
        <v>2163</v>
      </c>
      <c r="D41" s="37">
        <f>(F42+G41+H41+I41+J41)</f>
        <v>1706</v>
      </c>
      <c r="E41" s="42">
        <f>(K41+L41+M41+N41+O41)</f>
        <v>1153</v>
      </c>
      <c r="F41" s="16">
        <v>190</v>
      </c>
      <c r="G41" s="36">
        <v>184</v>
      </c>
      <c r="H41" s="36">
        <v>263</v>
      </c>
      <c r="I41" s="12">
        <v>236</v>
      </c>
      <c r="J41" s="12">
        <v>327</v>
      </c>
      <c r="K41" s="12">
        <v>213</v>
      </c>
      <c r="L41" s="12">
        <v>221</v>
      </c>
      <c r="M41" s="12">
        <v>276</v>
      </c>
      <c r="N41" s="12">
        <v>223</v>
      </c>
      <c r="O41" s="62">
        <v>220</v>
      </c>
      <c r="T41" s="16"/>
    </row>
    <row r="42" spans="1:20" ht="15.75" x14ac:dyDescent="0.25">
      <c r="A42" s="1">
        <v>34</v>
      </c>
      <c r="B42" s="96" t="s">
        <v>15</v>
      </c>
      <c r="C42" s="79">
        <f>SUM(G42:P42)</f>
        <v>6455</v>
      </c>
      <c r="D42" s="37">
        <f>(F43+G42+H42+I42+J42)</f>
        <v>3706</v>
      </c>
      <c r="E42" s="42">
        <f>(K42+L42+M42+N42+O42)</f>
        <v>3364</v>
      </c>
      <c r="F42" s="16">
        <v>696</v>
      </c>
      <c r="G42" s="36">
        <v>686</v>
      </c>
      <c r="H42" s="36">
        <v>682</v>
      </c>
      <c r="I42" s="12">
        <v>797</v>
      </c>
      <c r="J42" s="12">
        <v>926</v>
      </c>
      <c r="K42" s="12">
        <v>790</v>
      </c>
      <c r="L42" s="12">
        <v>742</v>
      </c>
      <c r="M42" s="12">
        <v>671</v>
      </c>
      <c r="N42" s="12">
        <v>585</v>
      </c>
      <c r="O42" s="62">
        <v>576</v>
      </c>
      <c r="T42" s="16"/>
    </row>
    <row r="43" spans="1:20" ht="15.75" x14ac:dyDescent="0.25">
      <c r="A43" s="1">
        <v>35</v>
      </c>
      <c r="B43" s="96" t="s">
        <v>16</v>
      </c>
      <c r="C43" s="79">
        <f>SUM(G43:P43)</f>
        <v>5724</v>
      </c>
      <c r="D43" s="37">
        <f>(F44+G43+H43+I43+J43)</f>
        <v>3350</v>
      </c>
      <c r="E43" s="42">
        <f>(K43+L43+M43+N43+O43)</f>
        <v>2374</v>
      </c>
      <c r="F43" s="16">
        <v>615</v>
      </c>
      <c r="G43" s="36">
        <v>871</v>
      </c>
      <c r="H43" s="36">
        <v>1164</v>
      </c>
      <c r="I43" s="12">
        <v>689</v>
      </c>
      <c r="J43" s="12">
        <v>626</v>
      </c>
      <c r="K43" s="12">
        <v>451</v>
      </c>
      <c r="L43" s="12">
        <v>403</v>
      </c>
      <c r="M43" s="12">
        <v>605</v>
      </c>
      <c r="N43" s="12">
        <v>516</v>
      </c>
      <c r="O43" s="62">
        <v>399</v>
      </c>
      <c r="T43" s="16"/>
    </row>
    <row r="44" spans="1:20" s="1" customFormat="1" ht="15.75" x14ac:dyDescent="0.25">
      <c r="A44" s="1">
        <v>36</v>
      </c>
      <c r="B44" s="54"/>
      <c r="C44" s="95"/>
      <c r="D44" s="38"/>
      <c r="E44" s="42"/>
      <c r="F44" s="5"/>
      <c r="G44" s="32"/>
      <c r="H44" s="32"/>
      <c r="I44" s="11"/>
      <c r="J44" s="12"/>
      <c r="K44" s="11"/>
      <c r="L44" s="11"/>
      <c r="M44" s="11"/>
      <c r="N44" s="11"/>
      <c r="O44" s="62"/>
      <c r="T44" s="5"/>
    </row>
    <row r="45" spans="1:20" s="1" customFormat="1" ht="15.75" x14ac:dyDescent="0.25">
      <c r="A45" s="1">
        <v>37</v>
      </c>
      <c r="B45" s="54" t="s">
        <v>17</v>
      </c>
      <c r="C45" s="94">
        <f>SUM(G45:P45)</f>
        <v>3133</v>
      </c>
      <c r="D45" s="33">
        <f>(F46+G45+H45+I45+J45)</f>
        <v>1511</v>
      </c>
      <c r="E45" s="43">
        <f>(K45+L45+M45+N45+O45)</f>
        <v>1647</v>
      </c>
      <c r="F45" s="14">
        <f>SUM(F46:F48)</f>
        <v>356</v>
      </c>
      <c r="G45" s="32">
        <v>428</v>
      </c>
      <c r="H45" s="32">
        <v>334</v>
      </c>
      <c r="I45" s="10">
        <f>SUM(I46:I48)</f>
        <v>262</v>
      </c>
      <c r="J45" s="10">
        <v>462</v>
      </c>
      <c r="K45" s="10">
        <f>SUM(K46:K48)</f>
        <v>299</v>
      </c>
      <c r="L45" s="10">
        <f>SUM(L46:L48)</f>
        <v>371</v>
      </c>
      <c r="M45" s="10">
        <f>SUM(M46:M48)</f>
        <v>315</v>
      </c>
      <c r="N45" s="10">
        <v>317</v>
      </c>
      <c r="O45" s="63">
        <v>345</v>
      </c>
      <c r="T45" s="14"/>
    </row>
    <row r="46" spans="1:20" ht="15.75" x14ac:dyDescent="0.25">
      <c r="A46" s="1">
        <v>38</v>
      </c>
      <c r="B46" s="96" t="s">
        <v>18</v>
      </c>
      <c r="C46" s="79">
        <f>SUM(G46:P46)</f>
        <v>300</v>
      </c>
      <c r="D46" s="37">
        <f>(F47+G46+H46+I46+J46)</f>
        <v>182</v>
      </c>
      <c r="E46" s="42">
        <f>(K46+L46+M46+N46+O46)</f>
        <v>204</v>
      </c>
      <c r="F46" s="16">
        <v>25</v>
      </c>
      <c r="G46" s="36">
        <v>30</v>
      </c>
      <c r="H46" s="36">
        <v>21</v>
      </c>
      <c r="I46" s="12">
        <v>25</v>
      </c>
      <c r="J46" s="12">
        <v>20</v>
      </c>
      <c r="K46" s="12">
        <v>20</v>
      </c>
      <c r="L46" s="12">
        <v>26</v>
      </c>
      <c r="M46" s="12">
        <v>38</v>
      </c>
      <c r="N46" s="12">
        <v>64</v>
      </c>
      <c r="O46" s="62">
        <v>56</v>
      </c>
      <c r="T46" s="16"/>
    </row>
    <row r="47" spans="1:20" ht="15.75" x14ac:dyDescent="0.25">
      <c r="A47" s="1">
        <v>39</v>
      </c>
      <c r="B47" s="96" t="s">
        <v>19</v>
      </c>
      <c r="C47" s="79">
        <f>SUM(G47:P47)</f>
        <v>881</v>
      </c>
      <c r="D47" s="37">
        <f>(F48+G47+H47+I47+J47)</f>
        <v>671</v>
      </c>
      <c r="E47" s="42">
        <f>(K47+L47+M47+N47+O47)</f>
        <v>455</v>
      </c>
      <c r="F47" s="16">
        <v>86</v>
      </c>
      <c r="G47" s="36">
        <v>92</v>
      </c>
      <c r="H47" s="36">
        <v>67</v>
      </c>
      <c r="I47" s="12">
        <v>43</v>
      </c>
      <c r="J47" s="12">
        <v>224</v>
      </c>
      <c r="K47" s="12">
        <v>85</v>
      </c>
      <c r="L47" s="12">
        <v>68</v>
      </c>
      <c r="M47" s="12">
        <v>114</v>
      </c>
      <c r="N47" s="12">
        <v>93</v>
      </c>
      <c r="O47" s="62">
        <v>95</v>
      </c>
      <c r="T47" s="16"/>
    </row>
    <row r="48" spans="1:20" ht="15.75" x14ac:dyDescent="0.25">
      <c r="A48" s="1">
        <v>40</v>
      </c>
      <c r="B48" s="96" t="s">
        <v>20</v>
      </c>
      <c r="C48" s="79">
        <f>SUM(G48:P48)</f>
        <v>1952</v>
      </c>
      <c r="D48" s="37">
        <f>(F49+G48+H48+I48+J48)</f>
        <v>964</v>
      </c>
      <c r="E48" s="42">
        <f>(K48+L48+M48+N48+O48)</f>
        <v>988</v>
      </c>
      <c r="F48" s="16">
        <v>245</v>
      </c>
      <c r="G48" s="36">
        <v>306</v>
      </c>
      <c r="H48" s="36">
        <v>246</v>
      </c>
      <c r="I48" s="12">
        <v>194</v>
      </c>
      <c r="J48" s="12">
        <v>218</v>
      </c>
      <c r="K48" s="12">
        <v>194</v>
      </c>
      <c r="L48" s="12">
        <v>277</v>
      </c>
      <c r="M48" s="12">
        <v>163</v>
      </c>
      <c r="N48" s="12">
        <v>160</v>
      </c>
      <c r="O48" s="62">
        <v>194</v>
      </c>
      <c r="T48" s="16"/>
    </row>
    <row r="49" spans="1:20" s="1" customFormat="1" ht="15.75" x14ac:dyDescent="0.25">
      <c r="A49" s="1">
        <v>41</v>
      </c>
      <c r="B49" s="54"/>
      <c r="C49" s="95"/>
      <c r="D49" s="38"/>
      <c r="E49" s="42"/>
      <c r="F49" s="5"/>
      <c r="G49" s="32"/>
      <c r="H49" s="32"/>
      <c r="I49" s="11"/>
      <c r="J49" s="12"/>
      <c r="K49" s="11"/>
      <c r="L49" s="11"/>
      <c r="M49" s="11"/>
      <c r="N49" s="11"/>
      <c r="O49" s="62"/>
      <c r="T49" s="5"/>
    </row>
    <row r="50" spans="1:20" s="1" customFormat="1" ht="15.75" x14ac:dyDescent="0.25">
      <c r="A50" s="1">
        <v>42</v>
      </c>
      <c r="B50" s="54" t="s">
        <v>21</v>
      </c>
      <c r="C50" s="94">
        <f t="shared" ref="C50:C55" si="45">SUM(G50:P50)</f>
        <v>4933</v>
      </c>
      <c r="D50" s="33">
        <f t="shared" ref="D50:D55" si="46">(F51+G50+H50+I50+J50)</f>
        <v>1812</v>
      </c>
      <c r="E50" s="43">
        <f t="shared" ref="E50:E55" si="47">(K50+L50+M50+N50+O50)</f>
        <v>3186</v>
      </c>
      <c r="F50" s="14">
        <f>SUM(F51:F55)</f>
        <v>587</v>
      </c>
      <c r="G50" s="32">
        <v>540</v>
      </c>
      <c r="H50" s="32">
        <v>464</v>
      </c>
      <c r="I50" s="10">
        <f>SUM(I51:I55)</f>
        <v>324</v>
      </c>
      <c r="J50" s="10">
        <v>419</v>
      </c>
      <c r="K50" s="10">
        <f>SUM(K51:K55)</f>
        <v>434</v>
      </c>
      <c r="L50" s="10">
        <f>SUM(L51:L55)</f>
        <v>669</v>
      </c>
      <c r="M50" s="10">
        <f>SUM(M51:M55)</f>
        <v>650</v>
      </c>
      <c r="N50" s="10">
        <v>691</v>
      </c>
      <c r="O50" s="63">
        <v>742</v>
      </c>
      <c r="T50" s="14"/>
    </row>
    <row r="51" spans="1:20" ht="15.75" x14ac:dyDescent="0.25">
      <c r="A51" s="1">
        <v>43</v>
      </c>
      <c r="B51" s="96" t="s">
        <v>22</v>
      </c>
      <c r="C51" s="79">
        <f t="shared" si="45"/>
        <v>407</v>
      </c>
      <c r="D51" s="37">
        <f t="shared" si="46"/>
        <v>397</v>
      </c>
      <c r="E51" s="42">
        <f t="shared" si="47"/>
        <v>198</v>
      </c>
      <c r="F51" s="16">
        <v>65</v>
      </c>
      <c r="G51" s="36">
        <v>59</v>
      </c>
      <c r="H51" s="36">
        <v>55</v>
      </c>
      <c r="I51" s="12">
        <v>49</v>
      </c>
      <c r="J51" s="12">
        <v>46</v>
      </c>
      <c r="K51" s="12">
        <v>35</v>
      </c>
      <c r="L51" s="12">
        <v>39</v>
      </c>
      <c r="M51" s="12">
        <v>28</v>
      </c>
      <c r="N51" s="12">
        <v>29</v>
      </c>
      <c r="O51" s="62">
        <v>67</v>
      </c>
      <c r="T51" s="16"/>
    </row>
    <row r="52" spans="1:20" ht="15.75" x14ac:dyDescent="0.25">
      <c r="A52" s="1">
        <v>44</v>
      </c>
      <c r="B52" s="96" t="s">
        <v>23</v>
      </c>
      <c r="C52" s="79">
        <f t="shared" si="45"/>
        <v>1567</v>
      </c>
      <c r="D52" s="37">
        <f t="shared" si="46"/>
        <v>466</v>
      </c>
      <c r="E52" s="42">
        <f t="shared" si="47"/>
        <v>1126</v>
      </c>
      <c r="F52" s="16">
        <v>188</v>
      </c>
      <c r="G52" s="36">
        <v>155</v>
      </c>
      <c r="H52" s="36">
        <v>99</v>
      </c>
      <c r="I52" s="12">
        <v>78</v>
      </c>
      <c r="J52" s="12">
        <v>109</v>
      </c>
      <c r="K52" s="12">
        <v>134</v>
      </c>
      <c r="L52" s="12">
        <v>172</v>
      </c>
      <c r="M52" s="12">
        <v>233</v>
      </c>
      <c r="N52" s="12">
        <v>291</v>
      </c>
      <c r="O52" s="62">
        <v>296</v>
      </c>
      <c r="T52" s="16"/>
    </row>
    <row r="53" spans="1:20" ht="15.75" x14ac:dyDescent="0.25">
      <c r="A53" s="1">
        <v>45</v>
      </c>
      <c r="B53" s="96" t="s">
        <v>24</v>
      </c>
      <c r="C53" s="79">
        <f t="shared" si="45"/>
        <v>349</v>
      </c>
      <c r="D53" s="37">
        <f t="shared" si="46"/>
        <v>355</v>
      </c>
      <c r="E53" s="42">
        <f t="shared" si="47"/>
        <v>235</v>
      </c>
      <c r="F53" s="16">
        <v>25</v>
      </c>
      <c r="G53" s="36">
        <v>28</v>
      </c>
      <c r="H53" s="36">
        <v>33</v>
      </c>
      <c r="I53" s="12">
        <v>28</v>
      </c>
      <c r="J53" s="12">
        <v>25</v>
      </c>
      <c r="K53" s="12">
        <v>54</v>
      </c>
      <c r="L53" s="12">
        <v>45</v>
      </c>
      <c r="M53" s="12">
        <v>29</v>
      </c>
      <c r="N53" s="12">
        <v>46</v>
      </c>
      <c r="O53" s="62">
        <v>61</v>
      </c>
      <c r="T53" s="16"/>
    </row>
    <row r="54" spans="1:20" ht="15.75" x14ac:dyDescent="0.25">
      <c r="A54" s="1">
        <v>46</v>
      </c>
      <c r="B54" s="96" t="s">
        <v>25</v>
      </c>
      <c r="C54" s="79">
        <f t="shared" si="45"/>
        <v>1553</v>
      </c>
      <c r="D54" s="37">
        <f t="shared" si="46"/>
        <v>765</v>
      </c>
      <c r="E54" s="42">
        <f t="shared" si="47"/>
        <v>856</v>
      </c>
      <c r="F54" s="16">
        <v>241</v>
      </c>
      <c r="G54" s="36">
        <v>209</v>
      </c>
      <c r="H54" s="36">
        <v>203</v>
      </c>
      <c r="I54" s="12">
        <v>119</v>
      </c>
      <c r="J54" s="12">
        <v>166</v>
      </c>
      <c r="K54" s="12">
        <v>168</v>
      </c>
      <c r="L54" s="12">
        <v>203</v>
      </c>
      <c r="M54" s="12">
        <v>184</v>
      </c>
      <c r="N54" s="12">
        <v>156</v>
      </c>
      <c r="O54" s="62">
        <v>145</v>
      </c>
      <c r="T54" s="16"/>
    </row>
    <row r="55" spans="1:20" ht="15.75" x14ac:dyDescent="0.25">
      <c r="A55" s="1">
        <v>47</v>
      </c>
      <c r="B55" s="96" t="s">
        <v>26</v>
      </c>
      <c r="C55" s="79">
        <f t="shared" si="45"/>
        <v>1057</v>
      </c>
      <c r="D55" s="37">
        <f t="shared" si="46"/>
        <v>286</v>
      </c>
      <c r="E55" s="42">
        <f t="shared" si="47"/>
        <v>771</v>
      </c>
      <c r="F55" s="16">
        <v>68</v>
      </c>
      <c r="G55" s="36">
        <v>89</v>
      </c>
      <c r="H55" s="36">
        <v>74</v>
      </c>
      <c r="I55" s="12">
        <v>50</v>
      </c>
      <c r="J55" s="12">
        <v>73</v>
      </c>
      <c r="K55" s="12">
        <v>43</v>
      </c>
      <c r="L55" s="12">
        <v>210</v>
      </c>
      <c r="M55" s="12">
        <v>176</v>
      </c>
      <c r="N55" s="12">
        <v>169</v>
      </c>
      <c r="O55" s="62">
        <v>173</v>
      </c>
      <c r="T55" s="16"/>
    </row>
    <row r="56" spans="1:20" s="1" customFormat="1" ht="15.75" x14ac:dyDescent="0.25">
      <c r="A56" s="1">
        <v>48</v>
      </c>
      <c r="B56" s="54"/>
      <c r="C56" s="95"/>
      <c r="D56" s="38"/>
      <c r="E56" s="42"/>
      <c r="F56" s="5"/>
      <c r="G56" s="32"/>
      <c r="H56" s="32"/>
      <c r="I56" s="11"/>
      <c r="J56" s="12"/>
      <c r="K56" s="11"/>
      <c r="L56" s="11"/>
      <c r="M56" s="11"/>
      <c r="N56" s="11"/>
      <c r="O56" s="62"/>
      <c r="T56" s="5"/>
    </row>
    <row r="57" spans="1:20" s="1" customFormat="1" ht="15.75" x14ac:dyDescent="0.25">
      <c r="A57" s="1">
        <v>49</v>
      </c>
      <c r="B57" s="54" t="s">
        <v>27</v>
      </c>
      <c r="C57" s="94">
        <f>SUM(G57:P57)</f>
        <v>2968</v>
      </c>
      <c r="D57" s="33">
        <f>(F58+G57+H57+I57+J57)</f>
        <v>1539</v>
      </c>
      <c r="E57" s="43">
        <f>(K57+L57+M57+N57+O57)</f>
        <v>1483</v>
      </c>
      <c r="F57" s="13">
        <f>SUM(F58:F65)</f>
        <v>537</v>
      </c>
      <c r="G57" s="32">
        <v>448</v>
      </c>
      <c r="H57" s="32">
        <v>346</v>
      </c>
      <c r="I57" s="53">
        <f>SUM(I58:I66)</f>
        <v>309</v>
      </c>
      <c r="J57" s="10">
        <v>382</v>
      </c>
      <c r="K57" s="10">
        <f>SUM(K58:K65)</f>
        <v>321</v>
      </c>
      <c r="L57" s="10">
        <f>SUM(L58:L61)</f>
        <v>297</v>
      </c>
      <c r="M57" s="10">
        <f>SUM(M58:M61)</f>
        <v>222</v>
      </c>
      <c r="N57" s="10">
        <v>300</v>
      </c>
      <c r="O57" s="63">
        <v>343</v>
      </c>
      <c r="T57" s="13"/>
    </row>
    <row r="58" spans="1:20" ht="15.75" x14ac:dyDescent="0.25">
      <c r="A58" s="1">
        <v>50</v>
      </c>
      <c r="B58" s="96" t="s">
        <v>28</v>
      </c>
      <c r="C58" s="79">
        <f>SUM(G58:P58)</f>
        <v>369</v>
      </c>
      <c r="D58" s="37">
        <f>(F59+G58+H58+I58+J58)</f>
        <v>194</v>
      </c>
      <c r="E58" s="42">
        <f>(K58+L58+M58+N58+O58)</f>
        <v>200</v>
      </c>
      <c r="F58" s="16">
        <v>54</v>
      </c>
      <c r="G58" s="36">
        <v>52</v>
      </c>
      <c r="H58" s="36">
        <v>41</v>
      </c>
      <c r="I58" s="12">
        <v>40</v>
      </c>
      <c r="J58" s="12">
        <v>36</v>
      </c>
      <c r="K58" s="12">
        <v>27</v>
      </c>
      <c r="L58" s="12">
        <v>36</v>
      </c>
      <c r="M58" s="12">
        <v>25</v>
      </c>
      <c r="N58" s="12">
        <v>52</v>
      </c>
      <c r="O58" s="62">
        <v>60</v>
      </c>
      <c r="T58" s="16"/>
    </row>
    <row r="59" spans="1:20" ht="15.75" x14ac:dyDescent="0.25">
      <c r="A59" s="1">
        <v>51</v>
      </c>
      <c r="B59" s="96" t="s">
        <v>29</v>
      </c>
      <c r="C59" s="79">
        <f>SUM(G59:P59)</f>
        <v>305</v>
      </c>
      <c r="D59" s="37">
        <f>(F60+G59+H59+I59+J59)</f>
        <v>334</v>
      </c>
      <c r="E59" s="42">
        <f>(K59+L59+M59+N59+O59)</f>
        <v>197</v>
      </c>
      <c r="F59" s="16">
        <v>25</v>
      </c>
      <c r="G59" s="36">
        <v>36</v>
      </c>
      <c r="H59" s="36">
        <v>16</v>
      </c>
      <c r="I59" s="12">
        <v>25</v>
      </c>
      <c r="J59" s="12">
        <v>31</v>
      </c>
      <c r="K59" s="12">
        <v>48</v>
      </c>
      <c r="L59" s="12">
        <v>26</v>
      </c>
      <c r="M59" s="12">
        <v>15</v>
      </c>
      <c r="N59" s="12">
        <v>60</v>
      </c>
      <c r="O59" s="62">
        <v>48</v>
      </c>
      <c r="T59" s="16"/>
    </row>
    <row r="60" spans="1:20" ht="15.75" x14ac:dyDescent="0.25">
      <c r="A60" s="1">
        <v>52</v>
      </c>
      <c r="B60" s="96" t="s">
        <v>30</v>
      </c>
      <c r="C60" s="79">
        <f>SUM(G60:P60)</f>
        <v>1029</v>
      </c>
      <c r="D60" s="37">
        <f>(F61+G60+H60+I60+J60)</f>
        <v>701</v>
      </c>
      <c r="E60" s="42">
        <f>(K60+L60+M60+N60+O60)</f>
        <v>560</v>
      </c>
      <c r="F60" s="16">
        <v>226</v>
      </c>
      <c r="G60" s="36">
        <v>171</v>
      </c>
      <c r="H60" s="36">
        <v>125</v>
      </c>
      <c r="I60" s="12">
        <v>80</v>
      </c>
      <c r="J60" s="12">
        <v>93</v>
      </c>
      <c r="K60" s="12">
        <v>112</v>
      </c>
      <c r="L60" s="12">
        <v>112</v>
      </c>
      <c r="M60" s="12">
        <v>87</v>
      </c>
      <c r="N60" s="12">
        <v>107</v>
      </c>
      <c r="O60" s="62">
        <v>142</v>
      </c>
      <c r="T60" s="16"/>
    </row>
    <row r="61" spans="1:20" ht="15.75" x14ac:dyDescent="0.25">
      <c r="B61" s="96" t="s">
        <v>31</v>
      </c>
      <c r="C61" s="79">
        <f>SUM(G61:P61)</f>
        <v>1265</v>
      </c>
      <c r="D61" s="37">
        <f>(F62+G61+H61+I61+J61)</f>
        <v>739</v>
      </c>
      <c r="E61" s="42">
        <f>(K61+L61+M61+N61+O61)</f>
        <v>526</v>
      </c>
      <c r="F61" s="16">
        <v>232</v>
      </c>
      <c r="G61" s="36">
        <v>189</v>
      </c>
      <c r="H61" s="36">
        <v>164</v>
      </c>
      <c r="I61" s="12">
        <v>164</v>
      </c>
      <c r="J61" s="12">
        <v>222</v>
      </c>
      <c r="K61" s="12">
        <v>134</v>
      </c>
      <c r="L61" s="12">
        <v>123</v>
      </c>
      <c r="M61" s="12">
        <v>95</v>
      </c>
      <c r="N61" s="12">
        <v>81</v>
      </c>
      <c r="O61" s="62">
        <v>93</v>
      </c>
      <c r="T61" s="16"/>
    </row>
    <row r="62" spans="1:20" ht="15" thickBot="1" x14ac:dyDescent="0.25">
      <c r="B62" s="45"/>
      <c r="C62" s="80"/>
      <c r="D62" s="47"/>
      <c r="E62" s="47"/>
      <c r="F62" s="15"/>
      <c r="G62" s="46"/>
      <c r="H62" s="46"/>
      <c r="I62" s="46"/>
      <c r="J62" s="46"/>
      <c r="K62" s="46"/>
      <c r="L62" s="46"/>
      <c r="M62" s="46"/>
      <c r="N62" s="68"/>
      <c r="O62" s="69"/>
    </row>
    <row r="63" spans="1:20" ht="15" thickTop="1" x14ac:dyDescent="0.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O63" s="49"/>
    </row>
    <row r="64" spans="1:20" x14ac:dyDescent="0.2">
      <c r="B64" s="2" t="s">
        <v>39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O64" s="49"/>
    </row>
    <row r="65" spans="2:15" x14ac:dyDescent="0.2">
      <c r="B65" s="2" t="s">
        <v>49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O65" s="49"/>
    </row>
    <row r="66" spans="2:15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O66" s="49"/>
    </row>
  </sheetData>
  <pageMargins left="0.7" right="0.7" top="0.75" bottom="0.75" header="0.3" footer="0.3"/>
  <pageSetup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0C0E99E-17CC-4DE9-844D-7E7623880263}"/>
</file>

<file path=customXml/itemProps2.xml><?xml version="1.0" encoding="utf-8"?>
<ds:datastoreItem xmlns:ds="http://schemas.openxmlformats.org/officeDocument/2006/customXml" ds:itemID="{76103DA0-A40D-44B4-BDEC-60D38625478F}"/>
</file>

<file path=customXml/itemProps3.xml><?xml version="1.0" encoding="utf-8"?>
<ds:datastoreItem xmlns:ds="http://schemas.openxmlformats.org/officeDocument/2006/customXml" ds:itemID="{437B02FC-3C71-4EE0-B756-D6709DF3A6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 2A2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2021-01-13T17:30:20Z</cp:lastPrinted>
  <dcterms:created xsi:type="dcterms:W3CDTF">2011-05-10T16:56:21Z</dcterms:created>
  <dcterms:modified xsi:type="dcterms:W3CDTF">2021-01-13T22:23:42Z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