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PDS_work\AUTHUNIT\ANNUAL\TABLES AND APPENDICES\2018_Annual\Web Tables\Tables\Series 2 Historical Units\"/>
    </mc:Choice>
  </mc:AlternateContent>
  <xr:revisionPtr revIDLastSave="0" documentId="8_{43B3896B-B177-4281-B392-E9C14E5B21F3}" xr6:coauthVersionLast="31" xr6:coauthVersionMax="31" xr10:uidLastSave="{00000000-0000-0000-0000-000000000000}"/>
  <bookViews>
    <workbookView xWindow="0" yWindow="0" windowWidth="28635" windowHeight="11250" xr2:uid="{12383829-EDCF-45D9-9848-1409A5A76A73}"/>
  </bookViews>
  <sheets>
    <sheet name="Table 2B.1" sheetId="1" r:id="rId1"/>
    <sheet name="Sheet2" sheetId="2" r:id="rId2"/>
    <sheet name="Sheet3" sheetId="3" r:id="rId3"/>
  </sheets>
  <definedNames>
    <definedName name="_xlnm.Print_Area" localSheetId="0">'Table 2B.1'!$B$2:$O$66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2" i="1" l="1"/>
  <c r="D62" i="1"/>
  <c r="C62" i="1"/>
  <c r="E61" i="1"/>
  <c r="D61" i="1"/>
  <c r="C61" i="1"/>
  <c r="E60" i="1"/>
  <c r="D60" i="1"/>
  <c r="C60" i="1"/>
  <c r="E59" i="1"/>
  <c r="D59" i="1"/>
  <c r="C59" i="1"/>
  <c r="E58" i="1"/>
  <c r="D58" i="1"/>
  <c r="C58" i="1"/>
  <c r="E56" i="1"/>
  <c r="D56" i="1"/>
  <c r="D24" i="1" s="1"/>
  <c r="C56" i="1"/>
  <c r="C24" i="1" s="1"/>
  <c r="E55" i="1"/>
  <c r="D55" i="1"/>
  <c r="C55" i="1"/>
  <c r="E54" i="1"/>
  <c r="D54" i="1"/>
  <c r="C54" i="1"/>
  <c r="C18" i="1" s="1"/>
  <c r="E53" i="1"/>
  <c r="D53" i="1"/>
  <c r="C53" i="1"/>
  <c r="E52" i="1"/>
  <c r="E25" i="1" s="1"/>
  <c r="D52" i="1"/>
  <c r="D25" i="1" s="1"/>
  <c r="C52" i="1"/>
  <c r="E51" i="1"/>
  <c r="D51" i="1"/>
  <c r="C51" i="1"/>
  <c r="E49" i="1"/>
  <c r="D49" i="1"/>
  <c r="C49" i="1"/>
  <c r="E48" i="1"/>
  <c r="D48" i="1"/>
  <c r="C48" i="1"/>
  <c r="E47" i="1"/>
  <c r="D47" i="1"/>
  <c r="C47" i="1"/>
  <c r="E46" i="1"/>
  <c r="D46" i="1"/>
  <c r="C46" i="1"/>
  <c r="E44" i="1"/>
  <c r="D44" i="1"/>
  <c r="C44" i="1"/>
  <c r="E43" i="1"/>
  <c r="D43" i="1"/>
  <c r="C43" i="1"/>
  <c r="E42" i="1"/>
  <c r="D42" i="1"/>
  <c r="C42" i="1"/>
  <c r="E41" i="1"/>
  <c r="D41" i="1"/>
  <c r="C41" i="1"/>
  <c r="E39" i="1"/>
  <c r="D39" i="1"/>
  <c r="C39" i="1"/>
  <c r="E38" i="1"/>
  <c r="D38" i="1"/>
  <c r="C38" i="1"/>
  <c r="E37" i="1"/>
  <c r="D37" i="1"/>
  <c r="D23" i="1" s="1"/>
  <c r="C37" i="1"/>
  <c r="E36" i="1"/>
  <c r="D36" i="1"/>
  <c r="C36" i="1"/>
  <c r="E34" i="1"/>
  <c r="D34" i="1"/>
  <c r="C34" i="1"/>
  <c r="C16" i="1" s="1"/>
  <c r="C15" i="1" s="1"/>
  <c r="E33" i="1"/>
  <c r="E14" i="1" s="1"/>
  <c r="D33" i="1"/>
  <c r="D14" i="1" s="1"/>
  <c r="C33" i="1"/>
  <c r="E32" i="1"/>
  <c r="E23" i="1" s="1"/>
  <c r="D32" i="1"/>
  <c r="C32" i="1"/>
  <c r="E31" i="1"/>
  <c r="D31" i="1"/>
  <c r="C31" i="1"/>
  <c r="E30" i="1"/>
  <c r="E22" i="1" s="1"/>
  <c r="D30" i="1"/>
  <c r="D22" i="1" s="1"/>
  <c r="C30" i="1"/>
  <c r="C22" i="1" s="1"/>
  <c r="C21" i="1" s="1"/>
  <c r="C20" i="1" s="1"/>
  <c r="E29" i="1"/>
  <c r="D29" i="1"/>
  <c r="C29" i="1"/>
  <c r="E28" i="1"/>
  <c r="D28" i="1"/>
  <c r="C28" i="1"/>
  <c r="O25" i="1"/>
  <c r="N25" i="1"/>
  <c r="M25" i="1"/>
  <c r="L25" i="1"/>
  <c r="K25" i="1"/>
  <c r="J25" i="1"/>
  <c r="I25" i="1"/>
  <c r="H25" i="1"/>
  <c r="G25" i="1"/>
  <c r="F25" i="1"/>
  <c r="O24" i="1"/>
  <c r="N24" i="1"/>
  <c r="M24" i="1"/>
  <c r="L24" i="1"/>
  <c r="K24" i="1"/>
  <c r="J24" i="1"/>
  <c r="I24" i="1"/>
  <c r="H24" i="1"/>
  <c r="G24" i="1"/>
  <c r="F24" i="1"/>
  <c r="E24" i="1"/>
  <c r="O23" i="1"/>
  <c r="N23" i="1"/>
  <c r="M23" i="1"/>
  <c r="L23" i="1"/>
  <c r="K23" i="1"/>
  <c r="K21" i="1" s="1"/>
  <c r="K20" i="1" s="1"/>
  <c r="K11" i="1" s="1"/>
  <c r="J23" i="1"/>
  <c r="J21" i="1" s="1"/>
  <c r="J20" i="1" s="1"/>
  <c r="J11" i="1" s="1"/>
  <c r="I23" i="1"/>
  <c r="H23" i="1"/>
  <c r="G23" i="1"/>
  <c r="F23" i="1"/>
  <c r="C23" i="1"/>
  <c r="O22" i="1"/>
  <c r="O21" i="1" s="1"/>
  <c r="O20" i="1" s="1"/>
  <c r="O11" i="1" s="1"/>
  <c r="N22" i="1"/>
  <c r="N21" i="1" s="1"/>
  <c r="N20" i="1" s="1"/>
  <c r="N11" i="1" s="1"/>
  <c r="M22" i="1"/>
  <c r="L22" i="1"/>
  <c r="K22" i="1"/>
  <c r="J22" i="1"/>
  <c r="I22" i="1"/>
  <c r="I21" i="1" s="1"/>
  <c r="I20" i="1" s="1"/>
  <c r="I11" i="1" s="1"/>
  <c r="H22" i="1"/>
  <c r="H21" i="1" s="1"/>
  <c r="H20" i="1" s="1"/>
  <c r="H11" i="1" s="1"/>
  <c r="G22" i="1"/>
  <c r="G21" i="1" s="1"/>
  <c r="G20" i="1" s="1"/>
  <c r="G11" i="1" s="1"/>
  <c r="F22" i="1"/>
  <c r="F21" i="1" s="1"/>
  <c r="F20" i="1" s="1"/>
  <c r="F11" i="1" s="1"/>
  <c r="M21" i="1"/>
  <c r="M20" i="1" s="1"/>
  <c r="M11" i="1" s="1"/>
  <c r="L21" i="1"/>
  <c r="L20" i="1" s="1"/>
  <c r="L11" i="1" s="1"/>
  <c r="O18" i="1"/>
  <c r="N18" i="1"/>
  <c r="M18" i="1"/>
  <c r="L18" i="1"/>
  <c r="K18" i="1"/>
  <c r="J18" i="1"/>
  <c r="I18" i="1"/>
  <c r="H18" i="1"/>
  <c r="G18" i="1"/>
  <c r="F18" i="1"/>
  <c r="E18" i="1"/>
  <c r="O17" i="1"/>
  <c r="N17" i="1"/>
  <c r="M17" i="1"/>
  <c r="L17" i="1"/>
  <c r="L15" i="1" s="1"/>
  <c r="K17" i="1"/>
  <c r="K15" i="1" s="1"/>
  <c r="J17" i="1"/>
  <c r="I17" i="1"/>
  <c r="H17" i="1"/>
  <c r="G17" i="1"/>
  <c r="F17" i="1"/>
  <c r="E17" i="1"/>
  <c r="D17" i="1"/>
  <c r="C17" i="1"/>
  <c r="O16" i="1"/>
  <c r="O15" i="1" s="1"/>
  <c r="N16" i="1"/>
  <c r="M16" i="1"/>
  <c r="L16" i="1"/>
  <c r="K16" i="1"/>
  <c r="J16" i="1"/>
  <c r="J15" i="1" s="1"/>
  <c r="I16" i="1"/>
  <c r="I15" i="1" s="1"/>
  <c r="H16" i="1"/>
  <c r="H15" i="1" s="1"/>
  <c r="G16" i="1"/>
  <c r="G15" i="1" s="1"/>
  <c r="F16" i="1"/>
  <c r="E16" i="1"/>
  <c r="D16" i="1"/>
  <c r="N15" i="1"/>
  <c r="M15" i="1"/>
  <c r="F15" i="1"/>
  <c r="E15" i="1"/>
  <c r="O14" i="1"/>
  <c r="N14" i="1"/>
  <c r="M14" i="1"/>
  <c r="L14" i="1"/>
  <c r="K14" i="1"/>
  <c r="J14" i="1"/>
  <c r="I14" i="1"/>
  <c r="H14" i="1"/>
  <c r="G14" i="1"/>
  <c r="F14" i="1"/>
  <c r="C14" i="1"/>
  <c r="O13" i="1"/>
  <c r="N13" i="1"/>
  <c r="M13" i="1"/>
  <c r="L13" i="1"/>
  <c r="K13" i="1"/>
  <c r="J13" i="1"/>
  <c r="I13" i="1"/>
  <c r="H13" i="1"/>
  <c r="G13" i="1"/>
  <c r="F13" i="1"/>
  <c r="E13" i="1"/>
  <c r="D21" i="1" l="1"/>
  <c r="D20" i="1" s="1"/>
  <c r="D11" i="1" s="1"/>
  <c r="E21" i="1"/>
  <c r="E20" i="1" s="1"/>
  <c r="E11" i="1" s="1"/>
  <c r="C25" i="1"/>
  <c r="C11" i="1" s="1"/>
  <c r="C13" i="1"/>
  <c r="D13" i="1"/>
  <c r="D18" i="1"/>
  <c r="D15" i="1" s="1"/>
</calcChain>
</file>

<file path=xl/sharedStrings.xml><?xml version="1.0" encoding="utf-8"?>
<sst xmlns="http://schemas.openxmlformats.org/spreadsheetml/2006/main" count="54" uniqueCount="54">
  <si>
    <t>Historic Units by Structure Type</t>
  </si>
  <si>
    <t>JURISDICTION</t>
  </si>
  <si>
    <t>1999 - 1990</t>
  </si>
  <si>
    <t>1999 - 1995</t>
  </si>
  <si>
    <t>1994 - 1990</t>
  </si>
  <si>
    <t>1999</t>
  </si>
  <si>
    <t>1998</t>
  </si>
  <si>
    <t xml:space="preserve">MARYLAND </t>
  </si>
  <si>
    <t>INNER SUBURBAN COUNTIES</t>
  </si>
  <si>
    <t>OUTER SUBURBAN COUNTIES</t>
  </si>
  <si>
    <t>STATE BALANCE</t>
  </si>
  <si>
    <t xml:space="preserve">     URBAN (Baltimore city)</t>
  </si>
  <si>
    <t xml:space="preserve">     EXURBAN</t>
  </si>
  <si>
    <t xml:space="preserve">     NON SUBURBAN</t>
  </si>
  <si>
    <t>CORE BASED STATISTICAL AREAS</t>
  </si>
  <si>
    <t xml:space="preserve">   Metropolitan Statistical Areas</t>
  </si>
  <si>
    <t xml:space="preserve">     Central Counties</t>
  </si>
  <si>
    <t xml:space="preserve">     Outlying Counties</t>
  </si>
  <si>
    <t xml:space="preserve">  Micropolitan Statistical Areas</t>
  </si>
  <si>
    <t>NOT CLASSIFIED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</si>
  <si>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</si>
  <si>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</si>
  <si>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</si>
  <si>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</si>
  <si>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</si>
  <si>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</si>
  <si>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</si>
  <si>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</si>
  <si>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</si>
  <si>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</si>
  <si>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</si>
  <si>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</si>
  <si>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</si>
  <si>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</si>
  <si>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</si>
  <si>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</si>
  <si>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ALLEGANY</t>
  </si>
  <si>
    <t xml:space="preserve">   GARRETT</t>
  </si>
  <si>
    <t xml:space="preserve">   WASHINGTON</t>
  </si>
  <si>
    <t xml:space="preserve">  UPPER EASTERN SHORE </t>
  </si>
  <si>
    <t xml:space="preserve">   CAROLINE</t>
  </si>
  <si>
    <t xml:space="preserve">   CECIL</t>
  </si>
  <si>
    <t xml:space="preserve">   KENT</t>
  </si>
  <si>
    <t xml:space="preserve">   QUEEN ANNE'S</t>
  </si>
  <si>
    <t xml:space="preserve">   TALBOT</t>
  </si>
  <si>
    <t xml:space="preserve">  LOWER EASTERN SHORE </t>
  </si>
  <si>
    <t xml:space="preserve">   DORCHESTER</t>
  </si>
  <si>
    <t xml:space="preserve">   SOMERSET</t>
  </si>
  <si>
    <t xml:space="preserve">   WICOMICO</t>
  </si>
  <si>
    <t xml:space="preserve">   WORCESTER</t>
  </si>
  <si>
    <t>SOURCE:  U. S. Bureau of the Census.  Manufacturing and Construction Statistics Division. Residential Construction Branch</t>
  </si>
  <si>
    <t>Prepared by Maryland Department of Planning.  Planning Services Division. 2015.</t>
  </si>
  <si>
    <t xml:space="preserve">Table 2B.1  </t>
  </si>
  <si>
    <t>MARYLAND COUNTY GROUP AND STATE PLANNING REGION NEW HOUSING UNITS AUTHORIZED FOR CONSTRUCTION BY BUILDING PERMITS :  TOTAL HOUSING UNITS 1999 - 1990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</si>
</sst>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7" x14ac:knownFonts="1">
    <font>
      <sz val="11"/>
      <color theme="1"/>
      <name val="Cambria"/>
      <family val="2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b/>
      <i/>
      <sz val="11"/>
      <name val="Cambria"/>
      <family val="1"/>
    </font>
    <font>
      <sz val="11"/>
      <name val="Cambria"/>
      <family val="1"/>
    </font>
    <font>
      <i/>
      <sz val="11"/>
      <name val="Cambria"/>
      <family val="1"/>
    </font>
    <font>
      <b/>
      <sz val="11"/>
      <name val="Cambria"/>
      <family val="1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double">
        <color indexed="64"/>
      </left>
      <right style="double">
        <color indexed="64"/>
      </right>
      <top style="thick">
        <color indexed="64"/>
      </top>
      <bottom/>
      <diagonal/>
    </border>
    <border>
      <left style="double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double">
        <color indexed="64"/>
      </left>
      <right style="double">
        <color indexed="64"/>
      </right>
      <top/>
      <bottom style="thick">
        <color indexed="64"/>
      </bottom>
      <diagonal/>
    </border>
    <border>
      <left style="double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3" fontId="1" fillId="0" borderId="0" xfId="0" applyNumberFormat="1" applyFont="1" applyBorder="1"/>
    <xf numFmtId="0" fontId="1" fillId="0" borderId="0" xfId="0" applyFont="1"/>
    <xf numFmtId="3" fontId="1" fillId="0" borderId="1" xfId="0" applyNumberFormat="1" applyFont="1" applyBorder="1"/>
    <xf numFmtId="3" fontId="2" fillId="0" borderId="2" xfId="0" applyNumberFormat="1" applyFont="1" applyFill="1" applyBorder="1"/>
    <xf numFmtId="3" fontId="1" fillId="0" borderId="3" xfId="0" applyNumberFormat="1" applyFont="1" applyFill="1" applyBorder="1"/>
    <xf numFmtId="3" fontId="1" fillId="0" borderId="4" xfId="0" applyNumberFormat="1" applyFont="1" applyFill="1" applyBorder="1"/>
    <xf numFmtId="3" fontId="1" fillId="0" borderId="5" xfId="0" applyNumberFormat="1" applyFont="1" applyFill="1" applyBorder="1"/>
    <xf numFmtId="3" fontId="1" fillId="0" borderId="6" xfId="0" applyNumberFormat="1" applyFont="1" applyFill="1" applyBorder="1"/>
    <xf numFmtId="3" fontId="2" fillId="0" borderId="7" xfId="0" applyNumberFormat="1" applyFont="1" applyFill="1" applyBorder="1"/>
    <xf numFmtId="0" fontId="1" fillId="0" borderId="17" xfId="0" applyFont="1" applyBorder="1"/>
    <xf numFmtId="3" fontId="1" fillId="0" borderId="17" xfId="0" applyNumberFormat="1" applyFont="1" applyFill="1" applyBorder="1"/>
    <xf numFmtId="0" fontId="1" fillId="0" borderId="18" xfId="0" applyFont="1" applyBorder="1"/>
    <xf numFmtId="0" fontId="1" fillId="0" borderId="19" xfId="0" applyFont="1" applyBorder="1"/>
    <xf numFmtId="3" fontId="1" fillId="0" borderId="19" xfId="0" applyNumberFormat="1" applyFont="1" applyFill="1" applyBorder="1"/>
    <xf numFmtId="3" fontId="1" fillId="0" borderId="20" xfId="0" applyNumberFormat="1" applyFont="1" applyFill="1" applyBorder="1"/>
    <xf numFmtId="0" fontId="3" fillId="0" borderId="7" xfId="0" applyFont="1" applyBorder="1" applyAlignment="1">
      <alignment horizontal="center"/>
    </xf>
    <xf numFmtId="41" fontId="2" fillId="0" borderId="8" xfId="0" applyNumberFormat="1" applyFont="1" applyBorder="1"/>
    <xf numFmtId="41" fontId="2" fillId="0" borderId="9" xfId="0" applyNumberFormat="1" applyFont="1" applyBorder="1"/>
    <xf numFmtId="41" fontId="2" fillId="0" borderId="10" xfId="0" applyNumberFormat="1" applyFont="1" applyBorder="1"/>
    <xf numFmtId="41" fontId="2" fillId="0" borderId="11" xfId="0" applyNumberFormat="1" applyFont="1" applyBorder="1"/>
    <xf numFmtId="0" fontId="1" fillId="0" borderId="7" xfId="0" applyFont="1" applyBorder="1"/>
    <xf numFmtId="41" fontId="4" fillId="0" borderId="8" xfId="0" applyNumberFormat="1" applyFont="1" applyBorder="1"/>
    <xf numFmtId="41" fontId="4" fillId="0" borderId="9" xfId="0" applyNumberFormat="1" applyFont="1" applyBorder="1"/>
    <xf numFmtId="41" fontId="4" fillId="0" borderId="10" xfId="0" applyNumberFormat="1" applyFont="1" applyBorder="1"/>
    <xf numFmtId="41" fontId="4" fillId="0" borderId="11" xfId="0" applyNumberFormat="1" applyFont="1" applyBorder="1"/>
    <xf numFmtId="3" fontId="3" fillId="0" borderId="7" xfId="0" applyNumberFormat="1" applyFont="1" applyBorder="1"/>
    <xf numFmtId="41" fontId="1" fillId="0" borderId="8" xfId="0" applyNumberFormat="1" applyFont="1" applyBorder="1"/>
    <xf numFmtId="41" fontId="1" fillId="0" borderId="9" xfId="0" applyNumberFormat="1" applyFont="1" applyBorder="1"/>
    <xf numFmtId="41" fontId="1" fillId="0" borderId="10" xfId="0" applyNumberFormat="1" applyFont="1" applyBorder="1"/>
    <xf numFmtId="41" fontId="1" fillId="0" borderId="11" xfId="0" applyNumberFormat="1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41" fontId="5" fillId="0" borderId="8" xfId="0" applyNumberFormat="1" applyFont="1" applyBorder="1"/>
    <xf numFmtId="41" fontId="5" fillId="0" borderId="9" xfId="0" applyNumberFormat="1" applyFont="1" applyBorder="1"/>
    <xf numFmtId="41" fontId="5" fillId="0" borderId="10" xfId="0" applyNumberFormat="1" applyFont="1" applyBorder="1"/>
    <xf numFmtId="41" fontId="5" fillId="0" borderId="11" xfId="0" applyNumberFormat="1" applyFont="1" applyBorder="1"/>
    <xf numFmtId="0" fontId="2" fillId="0" borderId="7" xfId="0" applyFont="1" applyBorder="1"/>
    <xf numFmtId="10" fontId="1" fillId="0" borderId="10" xfId="0" applyNumberFormat="1" applyFont="1" applyFill="1" applyBorder="1"/>
    <xf numFmtId="10" fontId="1" fillId="0" borderId="11" xfId="0" applyNumberFormat="1" applyFont="1" applyFill="1" applyBorder="1"/>
    <xf numFmtId="0" fontId="1" fillId="0" borderId="22" xfId="0" applyFont="1" applyBorder="1"/>
    <xf numFmtId="3" fontId="1" fillId="0" borderId="22" xfId="0" applyNumberFormat="1" applyFont="1" applyBorder="1"/>
    <xf numFmtId="3" fontId="1" fillId="0" borderId="23" xfId="0" applyNumberFormat="1" applyFont="1" applyBorder="1"/>
    <xf numFmtId="3" fontId="1" fillId="0" borderId="24" xfId="0" applyNumberFormat="1" applyFont="1" applyBorder="1"/>
    <xf numFmtId="3" fontId="1" fillId="0" borderId="25" xfId="0" applyNumberFormat="1" applyFont="1" applyBorder="1"/>
    <xf numFmtId="0" fontId="6" fillId="0" borderId="0" xfId="0" applyFont="1" applyBorder="1"/>
    <xf numFmtId="3" fontId="6" fillId="0" borderId="0" xfId="0" applyNumberFormat="1" applyFont="1" applyBorder="1"/>
    <xf numFmtId="3" fontId="6" fillId="0" borderId="1" xfId="0" applyNumberFormat="1" applyFont="1" applyBorder="1"/>
    <xf numFmtId="3" fontId="6" fillId="0" borderId="7" xfId="0" applyNumberFormat="1" applyFont="1" applyFill="1" applyBorder="1" applyAlignment="1">
      <alignment horizontal="center"/>
    </xf>
    <xf numFmtId="1" fontId="6" fillId="0" borderId="8" xfId="0" applyNumberFormat="1" applyFont="1" applyFill="1" applyBorder="1" applyAlignment="1">
      <alignment horizontal="center"/>
    </xf>
    <xf numFmtId="3" fontId="6" fillId="0" borderId="8" xfId="0" applyNumberFormat="1" applyFont="1" applyFill="1" applyBorder="1" applyAlignment="1">
      <alignment horizontal="center"/>
    </xf>
    <xf numFmtId="49" fontId="6" fillId="0" borderId="9" xfId="0" applyNumberFormat="1" applyFont="1" applyFill="1" applyBorder="1" applyAlignment="1">
      <alignment horizontal="center"/>
    </xf>
    <xf numFmtId="49" fontId="6" fillId="0" borderId="10" xfId="0" applyNumberFormat="1" applyFont="1" applyFill="1" applyBorder="1" applyAlignment="1">
      <alignment horizontal="center"/>
    </xf>
    <xf numFmtId="1" fontId="6" fillId="0" borderId="10" xfId="0" applyNumberFormat="1" applyFont="1" applyFill="1" applyBorder="1" applyAlignment="1">
      <alignment horizontal="center"/>
    </xf>
    <xf numFmtId="1" fontId="6" fillId="0" borderId="11" xfId="0" applyNumberFormat="1" applyFont="1" applyFill="1" applyBorder="1" applyAlignment="1">
      <alignment horizontal="center"/>
    </xf>
    <xf numFmtId="3" fontId="6" fillId="0" borderId="12" xfId="0" applyNumberFormat="1" applyFont="1" applyFill="1" applyBorder="1" applyAlignment="1">
      <alignment horizontal="center"/>
    </xf>
    <xf numFmtId="49" fontId="6" fillId="0" borderId="13" xfId="0" applyNumberFormat="1" applyFont="1" applyFill="1" applyBorder="1" applyAlignment="1">
      <alignment horizontal="center"/>
    </xf>
    <xf numFmtId="3" fontId="6" fillId="0" borderId="13" xfId="0" applyNumberFormat="1" applyFont="1" applyFill="1" applyBorder="1" applyAlignment="1">
      <alignment horizontal="center"/>
    </xf>
    <xf numFmtId="49" fontId="6" fillId="0" borderId="14" xfId="0" applyNumberFormat="1" applyFont="1" applyFill="1" applyBorder="1" applyAlignment="1">
      <alignment horizontal="center"/>
    </xf>
    <xf numFmtId="49" fontId="6" fillId="0" borderId="15" xfId="0" applyNumberFormat="1" applyFont="1" applyFill="1" applyBorder="1" applyAlignment="1">
      <alignment horizontal="center"/>
    </xf>
    <xf numFmtId="1" fontId="6" fillId="0" borderId="15" xfId="0" applyNumberFormat="1" applyFont="1" applyFill="1" applyBorder="1" applyAlignment="1">
      <alignment horizontal="center"/>
    </xf>
    <xf numFmtId="1" fontId="6" fillId="0" borderId="16" xfId="0" applyNumberFormat="1" applyFont="1" applyFill="1" applyBorder="1" applyAlignment="1">
      <alignment horizontal="center"/>
    </xf>
    <xf numFmtId="3" fontId="6" fillId="0" borderId="7" xfId="0" applyNumberFormat="1" applyFont="1" applyBorder="1"/>
    <xf numFmtId="3" fontId="4" fillId="0" borderId="8" xfId="0" applyNumberFormat="1" applyFont="1" applyBorder="1"/>
    <xf numFmtId="3" fontId="6" fillId="0" borderId="21" xfId="0" applyNumberFormat="1" applyFont="1" applyBorder="1"/>
    <xf numFmtId="3" fontId="6" fillId="0" borderId="26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9ED2B-74E1-4A86-BC81-CD2806057095}">
  <sheetPr>
    <pageSetUpPr fitToPage="1"/>
  </sheetPr>
  <dimension ref="B2:O66"/>
  <sheetViews>
    <sheetView tabSelected="1" workbookViewId="0">
      <selection activeCell="B2" sqref="B2:O66"/>
    </sheetView>
  </sheetViews>
  <sheetFormatPr defaultColWidth="16.625" defaultRowHeight="14.25" x14ac:dyDescent="0.2"/>
  <cols>
    <col min="1" max="1" width="16.625" style="2"/>
    <col min="2" max="2" width="29.375" style="2" bestFit="1" customWidth="1"/>
    <col min="3" max="5" width="11.5" style="2" bestFit="1" customWidth="1"/>
    <col min="6" max="15" width="8.625" style="2" bestFit="1" customWidth="1"/>
    <col min="16" max="16384" width="16.625" style="2"/>
  </cols>
  <sheetData>
    <row r="2" spans="2:15" x14ac:dyDescent="0.2">
      <c r="B2" s="48" t="s">
        <v>52</v>
      </c>
    </row>
    <row r="3" spans="2:15" x14ac:dyDescent="0.2">
      <c r="B3" s="48" t="s">
        <v>53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1"/>
    </row>
    <row r="4" spans="2:15" x14ac:dyDescent="0.2">
      <c r="B4" s="48" t="s">
        <v>0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1"/>
    </row>
    <row r="5" spans="2:15" ht="15" thickBot="1" x14ac:dyDescent="0.25"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3"/>
    </row>
    <row r="6" spans="2:15" ht="15.75" thickTop="1" thickBot="1" x14ac:dyDescent="0.25"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1"/>
    </row>
    <row r="7" spans="2:15" ht="15" thickTop="1" x14ac:dyDescent="0.2">
      <c r="B7" s="4"/>
      <c r="C7" s="5"/>
      <c r="D7" s="5"/>
      <c r="E7" s="5"/>
      <c r="F7" s="6"/>
      <c r="G7" s="7"/>
      <c r="H7" s="7"/>
      <c r="I7" s="7"/>
      <c r="J7" s="7"/>
      <c r="K7" s="7"/>
      <c r="L7" s="7"/>
      <c r="M7" s="7"/>
      <c r="N7" s="7"/>
      <c r="O7" s="8"/>
    </row>
    <row r="8" spans="2:15" x14ac:dyDescent="0.2">
      <c r="B8" s="50" t="s">
        <v>1</v>
      </c>
      <c r="C8" s="51" t="s">
        <v>2</v>
      </c>
      <c r="D8" s="52" t="s">
        <v>3</v>
      </c>
      <c r="E8" s="52" t="s">
        <v>4</v>
      </c>
      <c r="F8" s="53" t="s">
        <v>5</v>
      </c>
      <c r="G8" s="54" t="s">
        <v>6</v>
      </c>
      <c r="H8" s="55">
        <v>1997</v>
      </c>
      <c r="I8" s="55">
        <v>1996</v>
      </c>
      <c r="J8" s="55">
        <v>1995</v>
      </c>
      <c r="K8" s="55">
        <v>1994</v>
      </c>
      <c r="L8" s="55">
        <v>1993</v>
      </c>
      <c r="M8" s="55">
        <v>1992</v>
      </c>
      <c r="N8" s="55">
        <v>1991</v>
      </c>
      <c r="O8" s="56">
        <v>1990</v>
      </c>
    </row>
    <row r="9" spans="2:15" x14ac:dyDescent="0.2">
      <c r="B9" s="57"/>
      <c r="C9" s="58"/>
      <c r="D9" s="59"/>
      <c r="E9" s="59"/>
      <c r="F9" s="60"/>
      <c r="G9" s="61"/>
      <c r="H9" s="62"/>
      <c r="I9" s="62"/>
      <c r="J9" s="62"/>
      <c r="K9" s="62"/>
      <c r="L9" s="62"/>
      <c r="M9" s="62"/>
      <c r="N9" s="62"/>
      <c r="O9" s="63"/>
    </row>
    <row r="10" spans="2:15" x14ac:dyDescent="0.2">
      <c r="B10" s="9"/>
      <c r="C10" s="10"/>
      <c r="D10" s="11"/>
      <c r="E10" s="11"/>
      <c r="F10" s="12"/>
      <c r="G10" s="13"/>
      <c r="H10" s="13"/>
      <c r="I10" s="13"/>
      <c r="J10" s="13"/>
      <c r="K10" s="13"/>
      <c r="L10" s="13"/>
      <c r="M10" s="14"/>
      <c r="N10" s="14"/>
      <c r="O10" s="15"/>
    </row>
    <row r="11" spans="2:15" x14ac:dyDescent="0.2">
      <c r="B11" s="16" t="s">
        <v>7</v>
      </c>
      <c r="C11" s="17">
        <f>(C20+C25)</f>
        <v>287339</v>
      </c>
      <c r="D11" s="17">
        <f t="shared" ref="D11:O11" si="0">(D20+D25)</f>
        <v>138270</v>
      </c>
      <c r="E11" s="17">
        <f t="shared" si="0"/>
        <v>149069</v>
      </c>
      <c r="F11" s="18">
        <f t="shared" si="0"/>
        <v>29757</v>
      </c>
      <c r="G11" s="19">
        <f t="shared" si="0"/>
        <v>30863</v>
      </c>
      <c r="H11" s="19">
        <f t="shared" si="0"/>
        <v>25966</v>
      </c>
      <c r="I11" s="19">
        <f t="shared" si="0"/>
        <v>25108</v>
      </c>
      <c r="J11" s="19">
        <f t="shared" si="0"/>
        <v>26576</v>
      </c>
      <c r="K11" s="19">
        <f t="shared" si="0"/>
        <v>28987</v>
      </c>
      <c r="L11" s="19">
        <f t="shared" si="0"/>
        <v>30038</v>
      </c>
      <c r="M11" s="19">
        <f t="shared" si="0"/>
        <v>32524</v>
      </c>
      <c r="N11" s="19">
        <f t="shared" si="0"/>
        <v>25409</v>
      </c>
      <c r="O11" s="20">
        <f t="shared" si="0"/>
        <v>32111</v>
      </c>
    </row>
    <row r="12" spans="2:15" x14ac:dyDescent="0.2">
      <c r="B12" s="21"/>
      <c r="C12" s="22"/>
      <c r="D12" s="22"/>
      <c r="E12" s="22"/>
      <c r="F12" s="23"/>
      <c r="G12" s="24"/>
      <c r="H12" s="24"/>
      <c r="I12" s="24"/>
      <c r="J12" s="24"/>
      <c r="K12" s="24"/>
      <c r="L12" s="24"/>
      <c r="M12" s="24"/>
      <c r="N12" s="24"/>
      <c r="O12" s="25"/>
    </row>
    <row r="13" spans="2:15" x14ac:dyDescent="0.2">
      <c r="B13" s="26" t="s">
        <v>8</v>
      </c>
      <c r="C13" s="22">
        <f>(C30+C29+C39+C38)</f>
        <v>144509</v>
      </c>
      <c r="D13" s="22">
        <f t="shared" ref="D13:O13" si="1">(D30+D29+D39+D38)</f>
        <v>67182</v>
      </c>
      <c r="E13" s="22">
        <f t="shared" si="1"/>
        <v>77327</v>
      </c>
      <c r="F13" s="23">
        <f t="shared" si="1"/>
        <v>14253</v>
      </c>
      <c r="G13" s="24">
        <f t="shared" si="1"/>
        <v>15537</v>
      </c>
      <c r="H13" s="24">
        <f t="shared" si="1"/>
        <v>12631</v>
      </c>
      <c r="I13" s="24">
        <f t="shared" si="1"/>
        <v>11662</v>
      </c>
      <c r="J13" s="24">
        <f t="shared" si="1"/>
        <v>13099</v>
      </c>
      <c r="K13" s="24">
        <f t="shared" si="1"/>
        <v>14476</v>
      </c>
      <c r="L13" s="24">
        <f t="shared" si="1"/>
        <v>15731</v>
      </c>
      <c r="M13" s="24">
        <f t="shared" si="1"/>
        <v>16894</v>
      </c>
      <c r="N13" s="24">
        <f t="shared" si="1"/>
        <v>12162</v>
      </c>
      <c r="O13" s="25">
        <f t="shared" si="1"/>
        <v>18064</v>
      </c>
    </row>
    <row r="14" spans="2:15" x14ac:dyDescent="0.2">
      <c r="B14" s="26" t="s">
        <v>9</v>
      </c>
      <c r="C14" s="22">
        <f>(C33+C31+C32+C37+C44+C42+C43+C53+C55)</f>
        <v>110349</v>
      </c>
      <c r="D14" s="22">
        <f t="shared" ref="D14:O14" si="2">(D33+D31+D32+D37+D44+D42+D43+D53+D55)</f>
        <v>55510</v>
      </c>
      <c r="E14" s="22">
        <f t="shared" si="2"/>
        <v>54839</v>
      </c>
      <c r="F14" s="23">
        <f t="shared" si="2"/>
        <v>12348</v>
      </c>
      <c r="G14" s="24">
        <f t="shared" si="2"/>
        <v>11953</v>
      </c>
      <c r="H14" s="24">
        <f t="shared" si="2"/>
        <v>10432</v>
      </c>
      <c r="I14" s="24">
        <f t="shared" si="2"/>
        <v>10460</v>
      </c>
      <c r="J14" s="24">
        <f t="shared" si="2"/>
        <v>10317</v>
      </c>
      <c r="K14" s="24">
        <f t="shared" si="2"/>
        <v>11078</v>
      </c>
      <c r="L14" s="24">
        <f t="shared" si="2"/>
        <v>11219</v>
      </c>
      <c r="M14" s="24">
        <f t="shared" si="2"/>
        <v>12355</v>
      </c>
      <c r="N14" s="24">
        <f t="shared" si="2"/>
        <v>9848</v>
      </c>
      <c r="O14" s="25">
        <f t="shared" si="2"/>
        <v>10339</v>
      </c>
    </row>
    <row r="15" spans="2:15" x14ac:dyDescent="0.2">
      <c r="B15" s="26" t="s">
        <v>10</v>
      </c>
      <c r="C15" s="22">
        <f>(C16+C17+C18)</f>
        <v>32481</v>
      </c>
      <c r="D15" s="22">
        <f t="shared" ref="D15:O15" si="3">(D16+D17+D18)</f>
        <v>15578</v>
      </c>
      <c r="E15" s="22">
        <f t="shared" si="3"/>
        <v>16903</v>
      </c>
      <c r="F15" s="23">
        <f t="shared" si="3"/>
        <v>3156</v>
      </c>
      <c r="G15" s="24">
        <f t="shared" si="3"/>
        <v>3373</v>
      </c>
      <c r="H15" s="24">
        <f t="shared" si="3"/>
        <v>2903</v>
      </c>
      <c r="I15" s="24">
        <f t="shared" si="3"/>
        <v>2986</v>
      </c>
      <c r="J15" s="24">
        <f t="shared" si="3"/>
        <v>3160</v>
      </c>
      <c r="K15" s="24">
        <f t="shared" si="3"/>
        <v>3433</v>
      </c>
      <c r="L15" s="24">
        <f t="shared" si="3"/>
        <v>3088</v>
      </c>
      <c r="M15" s="24">
        <f t="shared" si="3"/>
        <v>3275</v>
      </c>
      <c r="N15" s="24">
        <f t="shared" si="3"/>
        <v>3399</v>
      </c>
      <c r="O15" s="25">
        <f t="shared" si="3"/>
        <v>3708</v>
      </c>
    </row>
    <row r="16" spans="2:15" x14ac:dyDescent="0.2">
      <c r="B16" s="26" t="s">
        <v>11</v>
      </c>
      <c r="C16" s="27">
        <f>(C34)</f>
        <v>1997</v>
      </c>
      <c r="D16" s="27">
        <f t="shared" ref="D16:O16" si="4">(D34)</f>
        <v>700</v>
      </c>
      <c r="E16" s="27">
        <f t="shared" si="4"/>
        <v>1297</v>
      </c>
      <c r="F16" s="28">
        <f t="shared" si="4"/>
        <v>191</v>
      </c>
      <c r="G16" s="29">
        <f t="shared" si="4"/>
        <v>64</v>
      </c>
      <c r="H16" s="29">
        <f t="shared" si="4"/>
        <v>22</v>
      </c>
      <c r="I16" s="29">
        <f t="shared" si="4"/>
        <v>107</v>
      </c>
      <c r="J16" s="29">
        <f t="shared" si="4"/>
        <v>316</v>
      </c>
      <c r="K16" s="29">
        <f t="shared" si="4"/>
        <v>185</v>
      </c>
      <c r="L16" s="29">
        <f t="shared" si="4"/>
        <v>264</v>
      </c>
      <c r="M16" s="29">
        <f t="shared" si="4"/>
        <v>78</v>
      </c>
      <c r="N16" s="29">
        <f t="shared" si="4"/>
        <v>530</v>
      </c>
      <c r="O16" s="30">
        <f t="shared" si="4"/>
        <v>240</v>
      </c>
    </row>
    <row r="17" spans="2:15" x14ac:dyDescent="0.2">
      <c r="B17" s="26" t="s">
        <v>12</v>
      </c>
      <c r="C17" s="22">
        <f>(C47+C49+C61)</f>
        <v>12845</v>
      </c>
      <c r="D17" s="22">
        <f t="shared" ref="D17:O17" si="5">(D47+D49+D61)</f>
        <v>6150</v>
      </c>
      <c r="E17" s="22">
        <f t="shared" si="5"/>
        <v>6695</v>
      </c>
      <c r="F17" s="23">
        <f t="shared" si="5"/>
        <v>1251</v>
      </c>
      <c r="G17" s="24">
        <f t="shared" si="5"/>
        <v>1466</v>
      </c>
      <c r="H17" s="24">
        <f t="shared" si="5"/>
        <v>1137</v>
      </c>
      <c r="I17" s="24">
        <f t="shared" si="5"/>
        <v>1163</v>
      </c>
      <c r="J17" s="24">
        <f t="shared" si="5"/>
        <v>1133</v>
      </c>
      <c r="K17" s="24">
        <f t="shared" si="5"/>
        <v>1536</v>
      </c>
      <c r="L17" s="24">
        <f t="shared" si="5"/>
        <v>1188</v>
      </c>
      <c r="M17" s="24">
        <f t="shared" si="5"/>
        <v>1292</v>
      </c>
      <c r="N17" s="24">
        <f t="shared" si="5"/>
        <v>1186</v>
      </c>
      <c r="O17" s="25">
        <f t="shared" si="5"/>
        <v>1493</v>
      </c>
    </row>
    <row r="18" spans="2:15" x14ac:dyDescent="0.2">
      <c r="B18" s="26" t="s">
        <v>13</v>
      </c>
      <c r="C18" s="22">
        <f>(C48+C52+C54+C56+C59+C60+C62)</f>
        <v>17639</v>
      </c>
      <c r="D18" s="22">
        <f t="shared" ref="D18:O18" si="6">(D48+D52+D54+D56+D59+D60+D62)</f>
        <v>8728</v>
      </c>
      <c r="E18" s="22">
        <f t="shared" si="6"/>
        <v>8911</v>
      </c>
      <c r="F18" s="23">
        <f t="shared" si="6"/>
        <v>1714</v>
      </c>
      <c r="G18" s="24">
        <f t="shared" si="6"/>
        <v>1843</v>
      </c>
      <c r="H18" s="24">
        <f t="shared" si="6"/>
        <v>1744</v>
      </c>
      <c r="I18" s="24">
        <f t="shared" si="6"/>
        <v>1716</v>
      </c>
      <c r="J18" s="24">
        <f t="shared" si="6"/>
        <v>1711</v>
      </c>
      <c r="K18" s="24">
        <f t="shared" si="6"/>
        <v>1712</v>
      </c>
      <c r="L18" s="24">
        <f t="shared" si="6"/>
        <v>1636</v>
      </c>
      <c r="M18" s="24">
        <f t="shared" si="6"/>
        <v>1905</v>
      </c>
      <c r="N18" s="24">
        <f t="shared" si="6"/>
        <v>1683</v>
      </c>
      <c r="O18" s="25">
        <f t="shared" si="6"/>
        <v>1975</v>
      </c>
    </row>
    <row r="19" spans="2:15" x14ac:dyDescent="0.2">
      <c r="B19" s="26"/>
      <c r="C19" s="31"/>
      <c r="D19" s="31"/>
      <c r="E19" s="31"/>
      <c r="F19" s="32"/>
      <c r="G19" s="33"/>
      <c r="H19" s="33"/>
      <c r="I19" s="33"/>
      <c r="J19" s="33"/>
      <c r="K19" s="33"/>
      <c r="L19" s="33"/>
      <c r="M19" s="33"/>
      <c r="N19" s="33"/>
      <c r="O19" s="34"/>
    </row>
    <row r="20" spans="2:15" x14ac:dyDescent="0.2">
      <c r="B20" s="26" t="s">
        <v>14</v>
      </c>
      <c r="C20" s="22">
        <f>(C21+C24)</f>
        <v>281362</v>
      </c>
      <c r="D20" s="22">
        <f t="shared" ref="D20:O20" si="7">(D21+D24)</f>
        <v>135499</v>
      </c>
      <c r="E20" s="22">
        <f t="shared" si="7"/>
        <v>145863</v>
      </c>
      <c r="F20" s="23">
        <f t="shared" si="7"/>
        <v>29213</v>
      </c>
      <c r="G20" s="24">
        <f t="shared" si="7"/>
        <v>30230</v>
      </c>
      <c r="H20" s="24">
        <f t="shared" si="7"/>
        <v>25398</v>
      </c>
      <c r="I20" s="24">
        <f t="shared" si="7"/>
        <v>24606</v>
      </c>
      <c r="J20" s="24">
        <f t="shared" si="7"/>
        <v>26052</v>
      </c>
      <c r="K20" s="24">
        <f t="shared" si="7"/>
        <v>28472</v>
      </c>
      <c r="L20" s="24">
        <f t="shared" si="7"/>
        <v>29409</v>
      </c>
      <c r="M20" s="24">
        <f t="shared" si="7"/>
        <v>31892</v>
      </c>
      <c r="N20" s="24">
        <f t="shared" si="7"/>
        <v>24768</v>
      </c>
      <c r="O20" s="25">
        <f t="shared" si="7"/>
        <v>31322</v>
      </c>
    </row>
    <row r="21" spans="2:15" x14ac:dyDescent="0.2">
      <c r="B21" s="26" t="s">
        <v>15</v>
      </c>
      <c r="C21" s="35">
        <f>(C22+C23)</f>
        <v>277179</v>
      </c>
      <c r="D21" s="35">
        <f t="shared" ref="D21:O21" si="8">(D22+D23)</f>
        <v>133349</v>
      </c>
      <c r="E21" s="35">
        <f t="shared" si="8"/>
        <v>143830</v>
      </c>
      <c r="F21" s="36">
        <f t="shared" si="8"/>
        <v>28829</v>
      </c>
      <c r="G21" s="37">
        <f t="shared" si="8"/>
        <v>29767</v>
      </c>
      <c r="H21" s="37">
        <f t="shared" si="8"/>
        <v>24946</v>
      </c>
      <c r="I21" s="37">
        <f t="shared" si="8"/>
        <v>24148</v>
      </c>
      <c r="J21" s="37">
        <f t="shared" si="8"/>
        <v>25659</v>
      </c>
      <c r="K21" s="37">
        <f t="shared" si="8"/>
        <v>28098</v>
      </c>
      <c r="L21" s="37">
        <f t="shared" si="8"/>
        <v>29014</v>
      </c>
      <c r="M21" s="37">
        <f t="shared" si="8"/>
        <v>31402</v>
      </c>
      <c r="N21" s="37">
        <f t="shared" si="8"/>
        <v>24417</v>
      </c>
      <c r="O21" s="38">
        <f t="shared" si="8"/>
        <v>30899</v>
      </c>
    </row>
    <row r="22" spans="2:15" x14ac:dyDescent="0.2">
      <c r="B22" s="26" t="s">
        <v>16</v>
      </c>
      <c r="C22" s="35">
        <f>(C30+C29+C34+C33+C39+C38+C44+C47+C49+C53+C55+C61)</f>
        <v>198334</v>
      </c>
      <c r="D22" s="35">
        <f t="shared" ref="D22:O22" si="9">(D30+D29+D34+D33+D39+D38+D44+D47+D49+D53+D55+D61)</f>
        <v>94550</v>
      </c>
      <c r="E22" s="35">
        <f t="shared" si="9"/>
        <v>103784</v>
      </c>
      <c r="F22" s="36">
        <f t="shared" si="9"/>
        <v>19880</v>
      </c>
      <c r="G22" s="37">
        <f t="shared" si="9"/>
        <v>22050</v>
      </c>
      <c r="H22" s="37">
        <f t="shared" si="9"/>
        <v>17875</v>
      </c>
      <c r="I22" s="37">
        <f t="shared" si="9"/>
        <v>16625</v>
      </c>
      <c r="J22" s="37">
        <f t="shared" si="9"/>
        <v>18120</v>
      </c>
      <c r="K22" s="37">
        <f t="shared" si="9"/>
        <v>20116</v>
      </c>
      <c r="L22" s="37">
        <f t="shared" si="9"/>
        <v>20599</v>
      </c>
      <c r="M22" s="37">
        <f t="shared" si="9"/>
        <v>22875</v>
      </c>
      <c r="N22" s="37">
        <f t="shared" si="9"/>
        <v>17416</v>
      </c>
      <c r="O22" s="38">
        <f t="shared" si="9"/>
        <v>22778</v>
      </c>
    </row>
    <row r="23" spans="2:15" x14ac:dyDescent="0.2">
      <c r="B23" s="26" t="s">
        <v>17</v>
      </c>
      <c r="C23" s="35">
        <f>(C32+C31+C37+C43+C42+C60+C62)</f>
        <v>78845</v>
      </c>
      <c r="D23" s="35">
        <f t="shared" ref="D23:O23" si="10">(D32+D31+D37+D43+D42+D60+D62)</f>
        <v>38799</v>
      </c>
      <c r="E23" s="35">
        <f t="shared" si="10"/>
        <v>40046</v>
      </c>
      <c r="F23" s="36">
        <f t="shared" si="10"/>
        <v>8949</v>
      </c>
      <c r="G23" s="37">
        <f t="shared" si="10"/>
        <v>7717</v>
      </c>
      <c r="H23" s="37">
        <f t="shared" si="10"/>
        <v>7071</v>
      </c>
      <c r="I23" s="37">
        <f t="shared" si="10"/>
        <v>7523</v>
      </c>
      <c r="J23" s="37">
        <f t="shared" si="10"/>
        <v>7539</v>
      </c>
      <c r="K23" s="37">
        <f t="shared" si="10"/>
        <v>7982</v>
      </c>
      <c r="L23" s="37">
        <f t="shared" si="10"/>
        <v>8415</v>
      </c>
      <c r="M23" s="37">
        <f t="shared" si="10"/>
        <v>8527</v>
      </c>
      <c r="N23" s="37">
        <f t="shared" si="10"/>
        <v>7001</v>
      </c>
      <c r="O23" s="38">
        <f t="shared" si="10"/>
        <v>8121</v>
      </c>
    </row>
    <row r="24" spans="2:15" x14ac:dyDescent="0.2">
      <c r="B24" s="26" t="s">
        <v>18</v>
      </c>
      <c r="C24" s="35">
        <f>(C56+C59)</f>
        <v>4183</v>
      </c>
      <c r="D24" s="35">
        <f t="shared" ref="D24:O24" si="11">(D56+D59)</f>
        <v>2150</v>
      </c>
      <c r="E24" s="35">
        <f t="shared" si="11"/>
        <v>2033</v>
      </c>
      <c r="F24" s="36">
        <f t="shared" si="11"/>
        <v>384</v>
      </c>
      <c r="G24" s="37">
        <f t="shared" si="11"/>
        <v>463</v>
      </c>
      <c r="H24" s="37">
        <f t="shared" si="11"/>
        <v>452</v>
      </c>
      <c r="I24" s="37">
        <f t="shared" si="11"/>
        <v>458</v>
      </c>
      <c r="J24" s="37">
        <f t="shared" si="11"/>
        <v>393</v>
      </c>
      <c r="K24" s="37">
        <f t="shared" si="11"/>
        <v>374</v>
      </c>
      <c r="L24" s="37">
        <f t="shared" si="11"/>
        <v>395</v>
      </c>
      <c r="M24" s="37">
        <f t="shared" si="11"/>
        <v>490</v>
      </c>
      <c r="N24" s="37">
        <f t="shared" si="11"/>
        <v>351</v>
      </c>
      <c r="O24" s="38">
        <f t="shared" si="11"/>
        <v>423</v>
      </c>
    </row>
    <row r="25" spans="2:15" x14ac:dyDescent="0.2">
      <c r="B25" s="39" t="s">
        <v>19</v>
      </c>
      <c r="C25" s="22">
        <f>(C48+C52+C54)</f>
        <v>5977</v>
      </c>
      <c r="D25" s="22">
        <f t="shared" ref="D25:O25" si="12">(D48+D52+D54)</f>
        <v>2771</v>
      </c>
      <c r="E25" s="22">
        <f t="shared" si="12"/>
        <v>3206</v>
      </c>
      <c r="F25" s="23">
        <f t="shared" si="12"/>
        <v>544</v>
      </c>
      <c r="G25" s="24">
        <f t="shared" si="12"/>
        <v>633</v>
      </c>
      <c r="H25" s="24">
        <f t="shared" si="12"/>
        <v>568</v>
      </c>
      <c r="I25" s="24">
        <f t="shared" si="12"/>
        <v>502</v>
      </c>
      <c r="J25" s="24">
        <f t="shared" si="12"/>
        <v>524</v>
      </c>
      <c r="K25" s="24">
        <f t="shared" si="12"/>
        <v>515</v>
      </c>
      <c r="L25" s="24">
        <f t="shared" si="12"/>
        <v>629</v>
      </c>
      <c r="M25" s="24">
        <f t="shared" si="12"/>
        <v>632</v>
      </c>
      <c r="N25" s="24">
        <f t="shared" si="12"/>
        <v>641</v>
      </c>
      <c r="O25" s="25">
        <f t="shared" si="12"/>
        <v>789</v>
      </c>
    </row>
    <row r="26" spans="2:15" x14ac:dyDescent="0.2">
      <c r="B26" s="39"/>
      <c r="C26" s="35"/>
      <c r="D26" s="35"/>
      <c r="E26" s="35"/>
      <c r="F26" s="36"/>
      <c r="G26" s="37"/>
      <c r="H26" s="37"/>
      <c r="I26" s="37"/>
      <c r="J26" s="37"/>
      <c r="K26" s="37"/>
      <c r="L26" s="37"/>
      <c r="M26" s="37"/>
      <c r="N26" s="37"/>
      <c r="O26" s="38"/>
    </row>
    <row r="27" spans="2:15" x14ac:dyDescent="0.2">
      <c r="B27" s="64"/>
      <c r="C27" s="22"/>
      <c r="D27" s="65"/>
      <c r="E27" s="65"/>
      <c r="F27" s="32"/>
      <c r="G27" s="33"/>
      <c r="H27" s="33"/>
      <c r="I27" s="33"/>
      <c r="J27" s="29"/>
      <c r="K27" s="29"/>
      <c r="L27" s="40"/>
      <c r="M27" s="33"/>
      <c r="N27" s="29"/>
      <c r="O27" s="41"/>
    </row>
    <row r="28" spans="2:15" x14ac:dyDescent="0.2">
      <c r="B28" s="64" t="s">
        <v>20</v>
      </c>
      <c r="C28" s="27">
        <f t="shared" ref="C28:C34" si="13">SUM(F28:O28)</f>
        <v>119608</v>
      </c>
      <c r="D28" s="27">
        <f t="shared" ref="D28:D34" si="14">SUM(F28:J28)</f>
        <v>55486</v>
      </c>
      <c r="E28" s="27">
        <f t="shared" ref="E28:E34" si="15">SUM(K28:O28)</f>
        <v>64122</v>
      </c>
      <c r="F28" s="28">
        <v>13173</v>
      </c>
      <c r="G28" s="29">
        <v>10820</v>
      </c>
      <c r="H28" s="29">
        <v>10238</v>
      </c>
      <c r="I28" s="29">
        <v>10348</v>
      </c>
      <c r="J28" s="29">
        <v>10907</v>
      </c>
      <c r="K28" s="29">
        <v>12123</v>
      </c>
      <c r="L28" s="29">
        <v>12590</v>
      </c>
      <c r="M28" s="29">
        <v>15181</v>
      </c>
      <c r="N28" s="29">
        <v>10876</v>
      </c>
      <c r="O28" s="30">
        <v>13352</v>
      </c>
    </row>
    <row r="29" spans="2:15" x14ac:dyDescent="0.2">
      <c r="B29" s="64" t="s">
        <v>21</v>
      </c>
      <c r="C29" s="27">
        <f t="shared" si="13"/>
        <v>33225</v>
      </c>
      <c r="D29" s="27">
        <f t="shared" si="14"/>
        <v>16248</v>
      </c>
      <c r="E29" s="27">
        <f t="shared" si="15"/>
        <v>16977</v>
      </c>
      <c r="F29" s="28">
        <v>3633</v>
      </c>
      <c r="G29" s="29">
        <v>3638</v>
      </c>
      <c r="H29" s="29">
        <v>2606</v>
      </c>
      <c r="I29" s="29">
        <v>3083</v>
      </c>
      <c r="J29" s="29">
        <v>3288</v>
      </c>
      <c r="K29" s="29">
        <v>3257</v>
      </c>
      <c r="L29" s="29">
        <v>3730</v>
      </c>
      <c r="M29" s="29">
        <v>3615</v>
      </c>
      <c r="N29" s="29">
        <v>2464</v>
      </c>
      <c r="O29" s="30">
        <v>3911</v>
      </c>
    </row>
    <row r="30" spans="2:15" x14ac:dyDescent="0.2">
      <c r="B30" s="64" t="s">
        <v>22</v>
      </c>
      <c r="C30" s="27">
        <f t="shared" si="13"/>
        <v>33416</v>
      </c>
      <c r="D30" s="27">
        <f t="shared" si="14"/>
        <v>13843</v>
      </c>
      <c r="E30" s="27">
        <f t="shared" si="15"/>
        <v>19573</v>
      </c>
      <c r="F30" s="28">
        <v>3752</v>
      </c>
      <c r="G30" s="29">
        <v>2208</v>
      </c>
      <c r="H30" s="29">
        <v>2983</v>
      </c>
      <c r="I30" s="29">
        <v>2355</v>
      </c>
      <c r="J30" s="29">
        <v>2545</v>
      </c>
      <c r="K30" s="29">
        <v>3387</v>
      </c>
      <c r="L30" s="29">
        <v>3521</v>
      </c>
      <c r="M30" s="29">
        <v>5156</v>
      </c>
      <c r="N30" s="29">
        <v>3185</v>
      </c>
      <c r="O30" s="30">
        <v>4324</v>
      </c>
    </row>
    <row r="31" spans="2:15" x14ac:dyDescent="0.2">
      <c r="B31" s="64" t="s">
        <v>23</v>
      </c>
      <c r="C31" s="27">
        <f t="shared" si="13"/>
        <v>11550</v>
      </c>
      <c r="D31" s="27">
        <f t="shared" si="14"/>
        <v>5611</v>
      </c>
      <c r="E31" s="27">
        <f t="shared" si="15"/>
        <v>5939</v>
      </c>
      <c r="F31" s="28">
        <v>1256</v>
      </c>
      <c r="G31" s="29">
        <v>973</v>
      </c>
      <c r="H31" s="29">
        <v>815</v>
      </c>
      <c r="I31" s="29">
        <v>1205</v>
      </c>
      <c r="J31" s="29">
        <v>1362</v>
      </c>
      <c r="K31" s="29">
        <v>1500</v>
      </c>
      <c r="L31" s="29">
        <v>1503</v>
      </c>
      <c r="M31" s="29">
        <v>1096</v>
      </c>
      <c r="N31" s="29">
        <v>812</v>
      </c>
      <c r="O31" s="30">
        <v>1028</v>
      </c>
    </row>
    <row r="32" spans="2:15" x14ac:dyDescent="0.2">
      <c r="B32" s="64" t="s">
        <v>24</v>
      </c>
      <c r="C32" s="27">
        <f t="shared" si="13"/>
        <v>19734</v>
      </c>
      <c r="D32" s="27">
        <f t="shared" si="14"/>
        <v>8903</v>
      </c>
      <c r="E32" s="27">
        <f t="shared" si="15"/>
        <v>10831</v>
      </c>
      <c r="F32" s="28">
        <v>2046</v>
      </c>
      <c r="G32" s="29">
        <v>1732</v>
      </c>
      <c r="H32" s="29">
        <v>1656</v>
      </c>
      <c r="I32" s="29">
        <v>1872</v>
      </c>
      <c r="J32" s="29">
        <v>1597</v>
      </c>
      <c r="K32" s="29">
        <v>1828</v>
      </c>
      <c r="L32" s="29">
        <v>1711</v>
      </c>
      <c r="M32" s="29">
        <v>2633</v>
      </c>
      <c r="N32" s="29">
        <v>2113</v>
      </c>
      <c r="O32" s="30">
        <v>2546</v>
      </c>
    </row>
    <row r="33" spans="2:15" x14ac:dyDescent="0.2">
      <c r="B33" s="64" t="s">
        <v>25</v>
      </c>
      <c r="C33" s="27">
        <f t="shared" si="13"/>
        <v>19686</v>
      </c>
      <c r="D33" s="27">
        <f t="shared" si="14"/>
        <v>10181</v>
      </c>
      <c r="E33" s="27">
        <f t="shared" si="15"/>
        <v>9505</v>
      </c>
      <c r="F33" s="28">
        <v>2295</v>
      </c>
      <c r="G33" s="29">
        <v>2205</v>
      </c>
      <c r="H33" s="29">
        <v>2156</v>
      </c>
      <c r="I33" s="29">
        <v>1726</v>
      </c>
      <c r="J33" s="29">
        <v>1799</v>
      </c>
      <c r="K33" s="29">
        <v>1966</v>
      </c>
      <c r="L33" s="29">
        <v>1861</v>
      </c>
      <c r="M33" s="29">
        <v>2603</v>
      </c>
      <c r="N33" s="29">
        <v>1772</v>
      </c>
      <c r="O33" s="30">
        <v>1303</v>
      </c>
    </row>
    <row r="34" spans="2:15" x14ac:dyDescent="0.2">
      <c r="B34" s="64" t="s">
        <v>26</v>
      </c>
      <c r="C34" s="27">
        <f t="shared" si="13"/>
        <v>1997</v>
      </c>
      <c r="D34" s="27">
        <f t="shared" si="14"/>
        <v>700</v>
      </c>
      <c r="E34" s="27">
        <f t="shared" si="15"/>
        <v>1297</v>
      </c>
      <c r="F34" s="28">
        <v>191</v>
      </c>
      <c r="G34" s="29">
        <v>64</v>
      </c>
      <c r="H34" s="29">
        <v>22</v>
      </c>
      <c r="I34" s="29">
        <v>107</v>
      </c>
      <c r="J34" s="29">
        <v>316</v>
      </c>
      <c r="K34" s="29">
        <v>185</v>
      </c>
      <c r="L34" s="29">
        <v>264</v>
      </c>
      <c r="M34" s="29">
        <v>78</v>
      </c>
      <c r="N34" s="29">
        <v>530</v>
      </c>
      <c r="O34" s="30">
        <v>240</v>
      </c>
    </row>
    <row r="35" spans="2:15" x14ac:dyDescent="0.2">
      <c r="B35" s="64"/>
      <c r="C35" s="31"/>
      <c r="D35" s="27"/>
      <c r="E35" s="31"/>
      <c r="F35" s="28"/>
      <c r="G35" s="29"/>
      <c r="H35" s="29"/>
      <c r="I35" s="29"/>
      <c r="J35" s="29"/>
      <c r="K35" s="29"/>
      <c r="L35" s="29"/>
      <c r="M35" s="29"/>
      <c r="N35" s="29"/>
      <c r="O35" s="30"/>
    </row>
    <row r="36" spans="2:15" x14ac:dyDescent="0.2">
      <c r="B36" s="64" t="s">
        <v>27</v>
      </c>
      <c r="C36" s="27">
        <f>SUM(F36:O36)</f>
        <v>97971</v>
      </c>
      <c r="D36" s="27">
        <f>SUM(F36:J36)</f>
        <v>46653</v>
      </c>
      <c r="E36" s="27">
        <f>SUM(K36:O36)</f>
        <v>51318</v>
      </c>
      <c r="F36" s="28">
        <v>9535</v>
      </c>
      <c r="G36" s="29">
        <v>11594</v>
      </c>
      <c r="H36" s="29">
        <v>8840</v>
      </c>
      <c r="I36" s="29">
        <v>7893</v>
      </c>
      <c r="J36" s="29">
        <v>8791</v>
      </c>
      <c r="K36" s="29">
        <v>9723</v>
      </c>
      <c r="L36" s="29">
        <v>11032</v>
      </c>
      <c r="M36" s="29">
        <v>10331</v>
      </c>
      <c r="N36" s="29">
        <v>8276</v>
      </c>
      <c r="O36" s="30">
        <v>11956</v>
      </c>
    </row>
    <row r="37" spans="2:15" x14ac:dyDescent="0.2">
      <c r="B37" s="64" t="s">
        <v>28</v>
      </c>
      <c r="C37" s="27">
        <f>SUM(F37:O37)</f>
        <v>20103</v>
      </c>
      <c r="D37" s="27">
        <f>SUM(F37:J37)</f>
        <v>9562</v>
      </c>
      <c r="E37" s="27">
        <f>SUM(K37:O37)</f>
        <v>10541</v>
      </c>
      <c r="F37" s="28">
        <v>2667</v>
      </c>
      <c r="G37" s="29">
        <v>1903</v>
      </c>
      <c r="H37" s="29">
        <v>1798</v>
      </c>
      <c r="I37" s="29">
        <v>1669</v>
      </c>
      <c r="J37" s="29">
        <v>1525</v>
      </c>
      <c r="K37" s="29">
        <v>1891</v>
      </c>
      <c r="L37" s="29">
        <v>2552</v>
      </c>
      <c r="M37" s="29">
        <v>2208</v>
      </c>
      <c r="N37" s="29">
        <v>1763</v>
      </c>
      <c r="O37" s="30">
        <v>2127</v>
      </c>
    </row>
    <row r="38" spans="2:15" x14ac:dyDescent="0.2">
      <c r="B38" s="64" t="s">
        <v>29</v>
      </c>
      <c r="C38" s="27">
        <f>SUM(F38:O38)</f>
        <v>38563</v>
      </c>
      <c r="D38" s="27">
        <f>SUM(F38:J38)</f>
        <v>19994</v>
      </c>
      <c r="E38" s="27">
        <f>SUM(K38:O38)</f>
        <v>18569</v>
      </c>
      <c r="F38" s="28">
        <v>4253</v>
      </c>
      <c r="G38" s="29">
        <v>5315</v>
      </c>
      <c r="H38" s="29">
        <v>3682</v>
      </c>
      <c r="I38" s="29">
        <v>3062</v>
      </c>
      <c r="J38" s="29">
        <v>3682</v>
      </c>
      <c r="K38" s="29">
        <v>3590</v>
      </c>
      <c r="L38" s="29">
        <v>3141</v>
      </c>
      <c r="M38" s="29">
        <v>3485</v>
      </c>
      <c r="N38" s="29">
        <v>3276</v>
      </c>
      <c r="O38" s="30">
        <v>5077</v>
      </c>
    </row>
    <row r="39" spans="2:15" x14ac:dyDescent="0.2">
      <c r="B39" s="64" t="s">
        <v>30</v>
      </c>
      <c r="C39" s="27">
        <f>SUM(F39:O39)</f>
        <v>39305</v>
      </c>
      <c r="D39" s="27">
        <f>SUM(F39:J39)</f>
        <v>17097</v>
      </c>
      <c r="E39" s="27">
        <f>SUM(K39:O39)</f>
        <v>22208</v>
      </c>
      <c r="F39" s="28">
        <v>2615</v>
      </c>
      <c r="G39" s="29">
        <v>4376</v>
      </c>
      <c r="H39" s="29">
        <v>3360</v>
      </c>
      <c r="I39" s="29">
        <v>3162</v>
      </c>
      <c r="J39" s="29">
        <v>3584</v>
      </c>
      <c r="K39" s="29">
        <v>4242</v>
      </c>
      <c r="L39" s="29">
        <v>5339</v>
      </c>
      <c r="M39" s="29">
        <v>4638</v>
      </c>
      <c r="N39" s="29">
        <v>3237</v>
      </c>
      <c r="O39" s="30">
        <v>4752</v>
      </c>
    </row>
    <row r="40" spans="2:15" x14ac:dyDescent="0.2">
      <c r="B40" s="64"/>
      <c r="C40" s="31"/>
      <c r="D40" s="27"/>
      <c r="E40" s="31"/>
      <c r="F40" s="28"/>
      <c r="G40" s="29"/>
      <c r="H40" s="29"/>
      <c r="I40" s="29"/>
      <c r="J40" s="29"/>
      <c r="K40" s="29"/>
      <c r="L40" s="29"/>
      <c r="M40" s="29"/>
      <c r="N40" s="29"/>
      <c r="O40" s="30"/>
    </row>
    <row r="41" spans="2:15" x14ac:dyDescent="0.2">
      <c r="B41" s="64" t="s">
        <v>31</v>
      </c>
      <c r="C41" s="27">
        <f>SUM(F41:O41)</f>
        <v>27718</v>
      </c>
      <c r="D41" s="27">
        <f>SUM(F41:J41)</f>
        <v>15125</v>
      </c>
      <c r="E41" s="27">
        <f>SUM(K41:O41)</f>
        <v>12593</v>
      </c>
      <c r="F41" s="28">
        <v>2901</v>
      </c>
      <c r="G41" s="29">
        <v>3428</v>
      </c>
      <c r="H41" s="29">
        <v>2950</v>
      </c>
      <c r="I41" s="29">
        <v>2865</v>
      </c>
      <c r="J41" s="29">
        <v>2981</v>
      </c>
      <c r="K41" s="29">
        <v>2585</v>
      </c>
      <c r="L41" s="29">
        <v>2617</v>
      </c>
      <c r="M41" s="29">
        <v>2562</v>
      </c>
      <c r="N41" s="29">
        <v>2418</v>
      </c>
      <c r="O41" s="30">
        <v>2411</v>
      </c>
    </row>
    <row r="42" spans="2:15" x14ac:dyDescent="0.2">
      <c r="B42" s="64" t="s">
        <v>32</v>
      </c>
      <c r="C42" s="27">
        <f>SUM(F42:O42)</f>
        <v>9197</v>
      </c>
      <c r="D42" s="27">
        <f>SUM(F42:J42)</f>
        <v>4667</v>
      </c>
      <c r="E42" s="27">
        <f>SUM(K42:O42)</f>
        <v>4530</v>
      </c>
      <c r="F42" s="28">
        <v>983</v>
      </c>
      <c r="G42" s="29">
        <v>845</v>
      </c>
      <c r="H42" s="29">
        <v>815</v>
      </c>
      <c r="I42" s="29">
        <v>814</v>
      </c>
      <c r="J42" s="29">
        <v>1210</v>
      </c>
      <c r="K42" s="29">
        <v>880</v>
      </c>
      <c r="L42" s="29">
        <v>960</v>
      </c>
      <c r="M42" s="29">
        <v>866</v>
      </c>
      <c r="N42" s="29">
        <v>870</v>
      </c>
      <c r="O42" s="30">
        <v>954</v>
      </c>
    </row>
    <row r="43" spans="2:15" x14ac:dyDescent="0.2">
      <c r="B43" s="64" t="s">
        <v>33</v>
      </c>
      <c r="C43" s="27">
        <f>SUM(F43:O43)</f>
        <v>10782</v>
      </c>
      <c r="D43" s="27">
        <f>SUM(F43:J43)</f>
        <v>6249</v>
      </c>
      <c r="E43" s="27">
        <f>SUM(K43:O43)</f>
        <v>4533</v>
      </c>
      <c r="F43" s="28">
        <v>1211</v>
      </c>
      <c r="G43" s="29">
        <v>1517</v>
      </c>
      <c r="H43" s="29">
        <v>1263</v>
      </c>
      <c r="I43" s="29">
        <v>1207</v>
      </c>
      <c r="J43" s="29">
        <v>1051</v>
      </c>
      <c r="K43" s="29">
        <v>1060</v>
      </c>
      <c r="L43" s="29">
        <v>1077</v>
      </c>
      <c r="M43" s="29">
        <v>941</v>
      </c>
      <c r="N43" s="29">
        <v>752</v>
      </c>
      <c r="O43" s="30">
        <v>703</v>
      </c>
    </row>
    <row r="44" spans="2:15" x14ac:dyDescent="0.2">
      <c r="B44" s="64" t="s">
        <v>34</v>
      </c>
      <c r="C44" s="27">
        <f>SUM(F44:O44)</f>
        <v>7739</v>
      </c>
      <c r="D44" s="27">
        <f>SUM(F44:J44)</f>
        <v>4209</v>
      </c>
      <c r="E44" s="27">
        <f>SUM(K44:O44)</f>
        <v>3530</v>
      </c>
      <c r="F44" s="28">
        <v>707</v>
      </c>
      <c r="G44" s="29">
        <v>1066</v>
      </c>
      <c r="H44" s="29">
        <v>872</v>
      </c>
      <c r="I44" s="29">
        <v>844</v>
      </c>
      <c r="J44" s="29">
        <v>720</v>
      </c>
      <c r="K44" s="29">
        <v>645</v>
      </c>
      <c r="L44" s="29">
        <v>580</v>
      </c>
      <c r="M44" s="29">
        <v>755</v>
      </c>
      <c r="N44" s="29">
        <v>796</v>
      </c>
      <c r="O44" s="30">
        <v>754</v>
      </c>
    </row>
    <row r="45" spans="2:15" x14ac:dyDescent="0.2">
      <c r="B45" s="64"/>
      <c r="C45" s="31"/>
      <c r="D45" s="27"/>
      <c r="E45" s="31"/>
      <c r="F45" s="28"/>
      <c r="G45" s="29"/>
      <c r="H45" s="29"/>
      <c r="I45" s="29"/>
      <c r="J45" s="29"/>
      <c r="K45" s="29"/>
      <c r="L45" s="29"/>
      <c r="M45" s="29"/>
      <c r="N45" s="29"/>
      <c r="O45" s="30"/>
    </row>
    <row r="46" spans="2:15" x14ac:dyDescent="0.2">
      <c r="B46" s="64" t="s">
        <v>35</v>
      </c>
      <c r="C46" s="27">
        <f>SUM(F46:O46)</f>
        <v>10300</v>
      </c>
      <c r="D46" s="27">
        <f>SUM(F46:J46)</f>
        <v>4996</v>
      </c>
      <c r="E46" s="27">
        <f>SUM(K46:O46)</f>
        <v>5304</v>
      </c>
      <c r="F46" s="28">
        <v>967</v>
      </c>
      <c r="G46" s="29">
        <v>989</v>
      </c>
      <c r="H46" s="29">
        <v>1063</v>
      </c>
      <c r="I46" s="29">
        <v>995</v>
      </c>
      <c r="J46" s="29">
        <v>982</v>
      </c>
      <c r="K46" s="29">
        <v>1088</v>
      </c>
      <c r="L46" s="29">
        <v>977</v>
      </c>
      <c r="M46" s="29">
        <v>1092</v>
      </c>
      <c r="N46" s="29">
        <v>898</v>
      </c>
      <c r="O46" s="30">
        <v>1249</v>
      </c>
    </row>
    <row r="47" spans="2:15" x14ac:dyDescent="0.2">
      <c r="B47" s="64" t="s">
        <v>36</v>
      </c>
      <c r="C47" s="27">
        <f>SUM(F47:O47)</f>
        <v>1661</v>
      </c>
      <c r="D47" s="27">
        <f>SUM(F47:J47)</f>
        <v>651</v>
      </c>
      <c r="E47" s="27">
        <f>SUM(K47:O47)</f>
        <v>1010</v>
      </c>
      <c r="F47" s="28">
        <v>86</v>
      </c>
      <c r="G47" s="29">
        <v>102</v>
      </c>
      <c r="H47" s="29">
        <v>167</v>
      </c>
      <c r="I47" s="29">
        <v>133</v>
      </c>
      <c r="J47" s="29">
        <v>163</v>
      </c>
      <c r="K47" s="29">
        <v>174</v>
      </c>
      <c r="L47" s="29">
        <v>221</v>
      </c>
      <c r="M47" s="29">
        <v>250</v>
      </c>
      <c r="N47" s="29">
        <v>178</v>
      </c>
      <c r="O47" s="30">
        <v>187</v>
      </c>
    </row>
    <row r="48" spans="2:15" x14ac:dyDescent="0.2">
      <c r="B48" s="64" t="s">
        <v>37</v>
      </c>
      <c r="C48" s="27">
        <f>SUM(F48:O48)</f>
        <v>2669</v>
      </c>
      <c r="D48" s="27">
        <f>SUM(F48:J48)</f>
        <v>1242</v>
      </c>
      <c r="E48" s="27">
        <f>SUM(K48:O48)</f>
        <v>1427</v>
      </c>
      <c r="F48" s="28">
        <v>239</v>
      </c>
      <c r="G48" s="29">
        <v>211</v>
      </c>
      <c r="H48" s="29">
        <v>295</v>
      </c>
      <c r="I48" s="29">
        <v>222</v>
      </c>
      <c r="J48" s="29">
        <v>275</v>
      </c>
      <c r="K48" s="29">
        <v>258</v>
      </c>
      <c r="L48" s="29">
        <v>252</v>
      </c>
      <c r="M48" s="29">
        <v>270</v>
      </c>
      <c r="N48" s="29">
        <v>263</v>
      </c>
      <c r="O48" s="30">
        <v>384</v>
      </c>
    </row>
    <row r="49" spans="2:15" x14ac:dyDescent="0.2">
      <c r="B49" s="64" t="s">
        <v>38</v>
      </c>
      <c r="C49" s="27">
        <f>SUM(F49:O49)</f>
        <v>5970</v>
      </c>
      <c r="D49" s="27">
        <f>SUM(F49:J49)</f>
        <v>3103</v>
      </c>
      <c r="E49" s="27">
        <f>SUM(K49:O49)</f>
        <v>2867</v>
      </c>
      <c r="F49" s="28">
        <v>642</v>
      </c>
      <c r="G49" s="29">
        <v>676</v>
      </c>
      <c r="H49" s="29">
        <v>601</v>
      </c>
      <c r="I49" s="29">
        <v>640</v>
      </c>
      <c r="J49" s="29">
        <v>544</v>
      </c>
      <c r="K49" s="29">
        <v>656</v>
      </c>
      <c r="L49" s="29">
        <v>504</v>
      </c>
      <c r="M49" s="29">
        <v>572</v>
      </c>
      <c r="N49" s="29">
        <v>457</v>
      </c>
      <c r="O49" s="30">
        <v>678</v>
      </c>
    </row>
    <row r="50" spans="2:15" x14ac:dyDescent="0.2">
      <c r="B50" s="64"/>
      <c r="C50" s="31"/>
      <c r="D50" s="27"/>
      <c r="E50" s="31"/>
      <c r="F50" s="28"/>
      <c r="G50" s="29"/>
      <c r="H50" s="29"/>
      <c r="I50" s="29"/>
      <c r="J50" s="29"/>
      <c r="K50" s="29"/>
      <c r="L50" s="29"/>
      <c r="M50" s="29"/>
      <c r="N50" s="29"/>
      <c r="O50" s="30"/>
    </row>
    <row r="51" spans="2:15" x14ac:dyDescent="0.2">
      <c r="B51" s="64" t="s">
        <v>39</v>
      </c>
      <c r="C51" s="27">
        <f t="shared" ref="C51:C56" si="16">SUM(F51:O51)</f>
        <v>17754</v>
      </c>
      <c r="D51" s="27">
        <f t="shared" ref="D51:D56" si="17">SUM(F51:J51)</f>
        <v>9252</v>
      </c>
      <c r="E51" s="27">
        <f t="shared" ref="E51:E56" si="18">SUM(K51:O51)</f>
        <v>8502</v>
      </c>
      <c r="F51" s="28">
        <v>1778</v>
      </c>
      <c r="G51" s="29">
        <v>2481</v>
      </c>
      <c r="H51" s="29">
        <v>1682</v>
      </c>
      <c r="I51" s="29">
        <v>1747</v>
      </c>
      <c r="J51" s="29">
        <v>1564</v>
      </c>
      <c r="K51" s="29">
        <v>1813</v>
      </c>
      <c r="L51" s="29">
        <v>1599</v>
      </c>
      <c r="M51" s="29">
        <v>1986</v>
      </c>
      <c r="N51" s="29">
        <v>1526</v>
      </c>
      <c r="O51" s="30">
        <v>1578</v>
      </c>
    </row>
    <row r="52" spans="2:15" x14ac:dyDescent="0.2">
      <c r="B52" s="64" t="s">
        <v>40</v>
      </c>
      <c r="C52" s="27">
        <f t="shared" si="16"/>
        <v>1922</v>
      </c>
      <c r="D52" s="27">
        <f t="shared" si="17"/>
        <v>863</v>
      </c>
      <c r="E52" s="27">
        <f t="shared" si="18"/>
        <v>1059</v>
      </c>
      <c r="F52" s="28">
        <v>199</v>
      </c>
      <c r="G52" s="29">
        <v>177</v>
      </c>
      <c r="H52" s="29">
        <v>167</v>
      </c>
      <c r="I52" s="29">
        <v>173</v>
      </c>
      <c r="J52" s="29">
        <v>147</v>
      </c>
      <c r="K52" s="29">
        <v>166</v>
      </c>
      <c r="L52" s="29">
        <v>217</v>
      </c>
      <c r="M52" s="29">
        <v>262</v>
      </c>
      <c r="N52" s="29">
        <v>201</v>
      </c>
      <c r="O52" s="30">
        <v>213</v>
      </c>
    </row>
    <row r="53" spans="2:15" x14ac:dyDescent="0.2">
      <c r="B53" s="64" t="s">
        <v>41</v>
      </c>
      <c r="C53" s="27">
        <f t="shared" si="16"/>
        <v>7912</v>
      </c>
      <c r="D53" s="27">
        <f t="shared" si="17"/>
        <v>4087</v>
      </c>
      <c r="E53" s="27">
        <f t="shared" si="18"/>
        <v>3825</v>
      </c>
      <c r="F53" s="28">
        <v>750</v>
      </c>
      <c r="G53" s="29">
        <v>1339</v>
      </c>
      <c r="H53" s="29">
        <v>657</v>
      </c>
      <c r="I53" s="29">
        <v>730</v>
      </c>
      <c r="J53" s="29">
        <v>611</v>
      </c>
      <c r="K53" s="29">
        <v>835</v>
      </c>
      <c r="L53" s="29">
        <v>661</v>
      </c>
      <c r="M53" s="29">
        <v>950</v>
      </c>
      <c r="N53" s="29">
        <v>664</v>
      </c>
      <c r="O53" s="30">
        <v>715</v>
      </c>
    </row>
    <row r="54" spans="2:15" x14ac:dyDescent="0.2">
      <c r="B54" s="64" t="s">
        <v>42</v>
      </c>
      <c r="C54" s="27">
        <f t="shared" si="16"/>
        <v>1386</v>
      </c>
      <c r="D54" s="27">
        <f t="shared" si="17"/>
        <v>666</v>
      </c>
      <c r="E54" s="27">
        <f t="shared" si="18"/>
        <v>720</v>
      </c>
      <c r="F54" s="28">
        <v>106</v>
      </c>
      <c r="G54" s="29">
        <v>245</v>
      </c>
      <c r="H54" s="29">
        <v>106</v>
      </c>
      <c r="I54" s="29">
        <v>107</v>
      </c>
      <c r="J54" s="29">
        <v>102</v>
      </c>
      <c r="K54" s="29">
        <v>91</v>
      </c>
      <c r="L54" s="29">
        <v>160</v>
      </c>
      <c r="M54" s="29">
        <v>100</v>
      </c>
      <c r="N54" s="29">
        <v>177</v>
      </c>
      <c r="O54" s="30">
        <v>192</v>
      </c>
    </row>
    <row r="55" spans="2:15" x14ac:dyDescent="0.2">
      <c r="B55" s="64" t="s">
        <v>43</v>
      </c>
      <c r="C55" s="27">
        <f t="shared" si="16"/>
        <v>3646</v>
      </c>
      <c r="D55" s="27">
        <f t="shared" si="17"/>
        <v>2041</v>
      </c>
      <c r="E55" s="27">
        <f t="shared" si="18"/>
        <v>1605</v>
      </c>
      <c r="F55" s="28">
        <v>433</v>
      </c>
      <c r="G55" s="29">
        <v>373</v>
      </c>
      <c r="H55" s="29">
        <v>400</v>
      </c>
      <c r="I55" s="29">
        <v>393</v>
      </c>
      <c r="J55" s="29">
        <v>442</v>
      </c>
      <c r="K55" s="29">
        <v>473</v>
      </c>
      <c r="L55" s="29">
        <v>314</v>
      </c>
      <c r="M55" s="29">
        <v>303</v>
      </c>
      <c r="N55" s="29">
        <v>306</v>
      </c>
      <c r="O55" s="30">
        <v>209</v>
      </c>
    </row>
    <row r="56" spans="2:15" x14ac:dyDescent="0.2">
      <c r="B56" s="64" t="s">
        <v>44</v>
      </c>
      <c r="C56" s="27">
        <f t="shared" si="16"/>
        <v>2888</v>
      </c>
      <c r="D56" s="27">
        <f t="shared" si="17"/>
        <v>1595</v>
      </c>
      <c r="E56" s="27">
        <f t="shared" si="18"/>
        <v>1293</v>
      </c>
      <c r="F56" s="28">
        <v>290</v>
      </c>
      <c r="G56" s="29">
        <v>347</v>
      </c>
      <c r="H56" s="29">
        <v>352</v>
      </c>
      <c r="I56" s="29">
        <v>344</v>
      </c>
      <c r="J56" s="29">
        <v>262</v>
      </c>
      <c r="K56" s="29">
        <v>248</v>
      </c>
      <c r="L56" s="29">
        <v>247</v>
      </c>
      <c r="M56" s="29">
        <v>371</v>
      </c>
      <c r="N56" s="29">
        <v>178</v>
      </c>
      <c r="O56" s="30">
        <v>249</v>
      </c>
    </row>
    <row r="57" spans="2:15" x14ac:dyDescent="0.2">
      <c r="B57" s="64"/>
      <c r="C57" s="31"/>
      <c r="D57" s="27"/>
      <c r="E57" s="31"/>
      <c r="F57" s="28"/>
      <c r="G57" s="29"/>
      <c r="H57" s="29"/>
      <c r="I57" s="29"/>
      <c r="J57" s="29"/>
      <c r="K57" s="29"/>
      <c r="L57" s="29"/>
      <c r="M57" s="29"/>
      <c r="N57" s="29"/>
      <c r="O57" s="30"/>
    </row>
    <row r="58" spans="2:15" x14ac:dyDescent="0.2">
      <c r="B58" s="64" t="s">
        <v>45</v>
      </c>
      <c r="C58" s="27">
        <f>SUM(F58:O58)</f>
        <v>13988</v>
      </c>
      <c r="D58" s="27">
        <f>SUM(F58:J58)</f>
        <v>6758</v>
      </c>
      <c r="E58" s="27">
        <f>SUM(K58:O58)</f>
        <v>7230</v>
      </c>
      <c r="F58" s="28">
        <v>1403</v>
      </c>
      <c r="G58" s="29">
        <v>1551</v>
      </c>
      <c r="H58" s="29">
        <v>1193</v>
      </c>
      <c r="I58" s="29">
        <v>1260</v>
      </c>
      <c r="J58" s="29">
        <v>1351</v>
      </c>
      <c r="K58" s="29">
        <v>1655</v>
      </c>
      <c r="L58" s="29">
        <v>1223</v>
      </c>
      <c r="M58" s="29">
        <v>1372</v>
      </c>
      <c r="N58" s="29">
        <v>1415</v>
      </c>
      <c r="O58" s="30">
        <v>1565</v>
      </c>
    </row>
    <row r="59" spans="2:15" x14ac:dyDescent="0.2">
      <c r="B59" s="64" t="s">
        <v>46</v>
      </c>
      <c r="C59" s="27">
        <f>SUM(F59:O59)</f>
        <v>1295</v>
      </c>
      <c r="D59" s="27">
        <f>SUM(F59:J59)</f>
        <v>555</v>
      </c>
      <c r="E59" s="27">
        <f>SUM(K59:O59)</f>
        <v>740</v>
      </c>
      <c r="F59" s="28">
        <v>94</v>
      </c>
      <c r="G59" s="29">
        <v>116</v>
      </c>
      <c r="H59" s="29">
        <v>100</v>
      </c>
      <c r="I59" s="29">
        <v>114</v>
      </c>
      <c r="J59" s="29">
        <v>131</v>
      </c>
      <c r="K59" s="29">
        <v>126</v>
      </c>
      <c r="L59" s="29">
        <v>148</v>
      </c>
      <c r="M59" s="29">
        <v>119</v>
      </c>
      <c r="N59" s="29">
        <v>173</v>
      </c>
      <c r="O59" s="30">
        <v>174</v>
      </c>
    </row>
    <row r="60" spans="2:15" x14ac:dyDescent="0.2">
      <c r="B60" s="64" t="s">
        <v>47</v>
      </c>
      <c r="C60" s="27">
        <f>SUM(F60:O60)</f>
        <v>938</v>
      </c>
      <c r="D60" s="27">
        <f>SUM(F60:J60)</f>
        <v>396</v>
      </c>
      <c r="E60" s="27">
        <f>SUM(K60:O60)</f>
        <v>542</v>
      </c>
      <c r="F60" s="28">
        <v>66</v>
      </c>
      <c r="G60" s="29">
        <v>99</v>
      </c>
      <c r="H60" s="29">
        <v>71</v>
      </c>
      <c r="I60" s="29">
        <v>77</v>
      </c>
      <c r="J60" s="29">
        <v>83</v>
      </c>
      <c r="K60" s="29">
        <v>90</v>
      </c>
      <c r="L60" s="29">
        <v>77</v>
      </c>
      <c r="M60" s="29">
        <v>118</v>
      </c>
      <c r="N60" s="29">
        <v>113</v>
      </c>
      <c r="O60" s="30">
        <v>144</v>
      </c>
    </row>
    <row r="61" spans="2:15" x14ac:dyDescent="0.2">
      <c r="B61" s="64" t="s">
        <v>48</v>
      </c>
      <c r="C61" s="27">
        <f>SUM(F61:O61)</f>
        <v>5214</v>
      </c>
      <c r="D61" s="27">
        <f>SUM(F61:J61)</f>
        <v>2396</v>
      </c>
      <c r="E61" s="27">
        <f>SUM(K61:O61)</f>
        <v>2818</v>
      </c>
      <c r="F61" s="28">
        <v>523</v>
      </c>
      <c r="G61" s="29">
        <v>688</v>
      </c>
      <c r="H61" s="29">
        <v>369</v>
      </c>
      <c r="I61" s="29">
        <v>390</v>
      </c>
      <c r="J61" s="29">
        <v>426</v>
      </c>
      <c r="K61" s="29">
        <v>706</v>
      </c>
      <c r="L61" s="29">
        <v>463</v>
      </c>
      <c r="M61" s="29">
        <v>470</v>
      </c>
      <c r="N61" s="29">
        <v>551</v>
      </c>
      <c r="O61" s="30">
        <v>628</v>
      </c>
    </row>
    <row r="62" spans="2:15" x14ac:dyDescent="0.2">
      <c r="B62" s="64" t="s">
        <v>49</v>
      </c>
      <c r="C62" s="27">
        <f>SUM(F62:O62)</f>
        <v>6541</v>
      </c>
      <c r="D62" s="27">
        <f>SUM(F62:J62)</f>
        <v>3411</v>
      </c>
      <c r="E62" s="27">
        <f>SUM(K62:O62)</f>
        <v>3130</v>
      </c>
      <c r="F62" s="28">
        <v>720</v>
      </c>
      <c r="G62" s="29">
        <v>648</v>
      </c>
      <c r="H62" s="29">
        <v>653</v>
      </c>
      <c r="I62" s="29">
        <v>679</v>
      </c>
      <c r="J62" s="29">
        <v>711</v>
      </c>
      <c r="K62" s="29">
        <v>733</v>
      </c>
      <c r="L62" s="29">
        <v>535</v>
      </c>
      <c r="M62" s="29">
        <v>665</v>
      </c>
      <c r="N62" s="29">
        <v>578</v>
      </c>
      <c r="O62" s="30">
        <v>619</v>
      </c>
    </row>
    <row r="63" spans="2:15" ht="15" thickBot="1" x14ac:dyDescent="0.25">
      <c r="B63" s="66"/>
      <c r="C63" s="42"/>
      <c r="D63" s="43"/>
      <c r="E63" s="42"/>
      <c r="F63" s="44"/>
      <c r="G63" s="45"/>
      <c r="H63" s="45"/>
      <c r="I63" s="45"/>
      <c r="J63" s="45"/>
      <c r="K63" s="45"/>
      <c r="L63" s="45"/>
      <c r="M63" s="45"/>
      <c r="N63" s="45"/>
      <c r="O63" s="46"/>
    </row>
    <row r="64" spans="2:15" ht="15" thickTop="1" x14ac:dyDescent="0.2">
      <c r="B64" s="67"/>
      <c r="D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2:15" x14ac:dyDescent="0.2">
      <c r="B65" s="47" t="s">
        <v>50</v>
      </c>
      <c r="D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2:15" x14ac:dyDescent="0.2">
      <c r="B66" s="47" t="s">
        <v>51</v>
      </c>
      <c r="D66" s="1"/>
      <c r="F66" s="1"/>
      <c r="G66" s="1"/>
      <c r="H66" s="1"/>
      <c r="I66" s="1"/>
      <c r="J66" s="1"/>
      <c r="K66" s="1"/>
      <c r="L66" s="1"/>
      <c r="M66" s="1"/>
      <c r="N66" s="1"/>
      <c r="O66" s="1"/>
    </row>
  </sheetData>
  <pageMargins left="0.7" right="0.7" top="0.75" bottom="0.75" header="0.3" footer="0.3"/>
  <pageSetup paperSize="3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C652E-4BEA-43C1-96FE-78BE8D2CB2AA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2BCE3-176D-4B30-9D21-EB61EDD4DA1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647A42-E98A-49A1-BA35-8FA9FFB0E356}"/>
</file>

<file path=customXml/itemProps2.xml><?xml version="1.0" encoding="utf-8"?>
<ds:datastoreItem xmlns:ds="http://schemas.openxmlformats.org/officeDocument/2006/customXml" ds:itemID="{CA52EB77-2344-403A-A0AA-F9747C5BB121}"/>
</file>

<file path=customXml/itemProps3.xml><?xml version="1.0" encoding="utf-8"?>
<ds:datastoreItem xmlns:ds="http://schemas.openxmlformats.org/officeDocument/2006/customXml" ds:itemID="{0278C8D2-0A2B-4F20-A488-0FB69B051D2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Table 2B.1</vt:lpstr>
      <vt:lpstr>Sheet2</vt:lpstr>
      <vt:lpstr>Sheet3</vt:lpstr>
      <vt:lpstr>'Table 2B.1'!Print_Area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 Ash</dc:creator>
  <cp:lastModifiedBy>Jesse Ash</cp:lastModifiedBy>
  <cp:lastPrinted>2019-10-10T14:37:36Z</cp:lastPrinted>
  <dcterms:created xsi:type="dcterms:W3CDTF">2019-10-10T14:31:53Z</dcterms:created>
  <dcterms:modified xsi:type="dcterms:W3CDTF">2019-10-10T14:38:41Z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