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ANNUAL\TABLES AND APPENDICES\2018_Annual\Web Tables\Tables\Series 2 Historical Units\"/>
    </mc:Choice>
  </mc:AlternateContent>
  <xr:revisionPtr revIDLastSave="0" documentId="10_ncr:100000_{35F2F45D-1F36-446D-8DC0-39B4A7119079}" xr6:coauthVersionLast="31" xr6:coauthVersionMax="31" xr10:uidLastSave="{00000000-0000-0000-0000-000000000000}"/>
  <bookViews>
    <workbookView xWindow="0" yWindow="0" windowWidth="28635" windowHeight="11250" xr2:uid="{98660BE7-0C1B-48FB-B7CE-102C7A24FB7C}"/>
  </bookViews>
  <sheets>
    <sheet name="Table 2A.3" sheetId="1" r:id="rId1"/>
    <sheet name="Sheet2" sheetId="2" r:id="rId2"/>
    <sheet name="Sheet3" sheetId="3" r:id="rId3"/>
  </sheets>
  <definedNames>
    <definedName name="_xlnm.Print_Area" localSheetId="0">'Table 2A.3'!$B$2:$AB$66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2" i="1" l="1"/>
  <c r="Q62" i="1"/>
  <c r="P62" i="1"/>
  <c r="F62" i="1"/>
  <c r="D62" i="1" s="1"/>
  <c r="C62" i="1" s="1"/>
  <c r="E62" i="1"/>
  <c r="R61" i="1"/>
  <c r="R15" i="1" s="1"/>
  <c r="Q61" i="1"/>
  <c r="P61" i="1"/>
  <c r="F61" i="1"/>
  <c r="E61" i="1"/>
  <c r="D61" i="1"/>
  <c r="C61" i="1" s="1"/>
  <c r="R60" i="1"/>
  <c r="Q60" i="1"/>
  <c r="P60" i="1"/>
  <c r="F60" i="1"/>
  <c r="D60" i="1" s="1"/>
  <c r="C60" i="1" s="1"/>
  <c r="E60" i="1"/>
  <c r="R59" i="1"/>
  <c r="Q59" i="1"/>
  <c r="P59" i="1"/>
  <c r="P24" i="1" s="1"/>
  <c r="F59" i="1"/>
  <c r="F24" i="1" s="1"/>
  <c r="E59" i="1"/>
  <c r="R58" i="1"/>
  <c r="Q58" i="1"/>
  <c r="P58" i="1"/>
  <c r="M58" i="1"/>
  <c r="F58" i="1" s="1"/>
  <c r="D58" i="1" s="1"/>
  <c r="C58" i="1" s="1"/>
  <c r="J58" i="1"/>
  <c r="E58" i="1" s="1"/>
  <c r="I58" i="1"/>
  <c r="R56" i="1"/>
  <c r="Q56" i="1"/>
  <c r="Q18" i="1" s="1"/>
  <c r="Q16" i="1" s="1"/>
  <c r="P56" i="1"/>
  <c r="F56" i="1"/>
  <c r="D56" i="1" s="1"/>
  <c r="C56" i="1" s="1"/>
  <c r="E56" i="1"/>
  <c r="R55" i="1"/>
  <c r="Q55" i="1"/>
  <c r="P55" i="1"/>
  <c r="F55" i="1"/>
  <c r="D55" i="1" s="1"/>
  <c r="C55" i="1" s="1"/>
  <c r="E55" i="1"/>
  <c r="R54" i="1"/>
  <c r="R18" i="1" s="1"/>
  <c r="Q54" i="1"/>
  <c r="P54" i="1"/>
  <c r="P18" i="1" s="1"/>
  <c r="P16" i="1" s="1"/>
  <c r="F54" i="1"/>
  <c r="F25" i="1" s="1"/>
  <c r="E54" i="1"/>
  <c r="R53" i="1"/>
  <c r="Q53" i="1"/>
  <c r="P53" i="1"/>
  <c r="F53" i="1"/>
  <c r="D53" i="1" s="1"/>
  <c r="C53" i="1" s="1"/>
  <c r="E53" i="1"/>
  <c r="R52" i="1"/>
  <c r="Q52" i="1"/>
  <c r="P52" i="1"/>
  <c r="F52" i="1"/>
  <c r="E52" i="1"/>
  <c r="D52" i="1"/>
  <c r="C52" i="1" s="1"/>
  <c r="R51" i="1"/>
  <c r="Q51" i="1"/>
  <c r="P51" i="1"/>
  <c r="M51" i="1"/>
  <c r="J51" i="1"/>
  <c r="F51" i="1"/>
  <c r="D51" i="1" s="1"/>
  <c r="C51" i="1" s="1"/>
  <c r="E51" i="1"/>
  <c r="R49" i="1"/>
  <c r="Q49" i="1"/>
  <c r="P49" i="1"/>
  <c r="F49" i="1"/>
  <c r="E49" i="1"/>
  <c r="D49" i="1"/>
  <c r="C49" i="1" s="1"/>
  <c r="R48" i="1"/>
  <c r="Q48" i="1"/>
  <c r="P48" i="1"/>
  <c r="F48" i="1"/>
  <c r="E48" i="1"/>
  <c r="D48" i="1"/>
  <c r="C48" i="1"/>
  <c r="R47" i="1"/>
  <c r="Q47" i="1"/>
  <c r="P47" i="1"/>
  <c r="F47" i="1"/>
  <c r="E47" i="1"/>
  <c r="D47" i="1" s="1"/>
  <c r="C47" i="1" s="1"/>
  <c r="R46" i="1"/>
  <c r="Q46" i="1"/>
  <c r="P46" i="1"/>
  <c r="M46" i="1"/>
  <c r="F46" i="1" s="1"/>
  <c r="D46" i="1" s="1"/>
  <c r="C46" i="1" s="1"/>
  <c r="J46" i="1"/>
  <c r="I46" i="1"/>
  <c r="E46" i="1"/>
  <c r="R44" i="1"/>
  <c r="Q44" i="1"/>
  <c r="P44" i="1"/>
  <c r="F44" i="1"/>
  <c r="E44" i="1"/>
  <c r="D44" i="1"/>
  <c r="C44" i="1"/>
  <c r="R43" i="1"/>
  <c r="Q43" i="1"/>
  <c r="P43" i="1"/>
  <c r="F43" i="1"/>
  <c r="D43" i="1" s="1"/>
  <c r="C43" i="1" s="1"/>
  <c r="E43" i="1"/>
  <c r="R42" i="1"/>
  <c r="Q42" i="1"/>
  <c r="P42" i="1"/>
  <c r="F42" i="1"/>
  <c r="E42" i="1"/>
  <c r="D42" i="1"/>
  <c r="C42" i="1" s="1"/>
  <c r="R41" i="1"/>
  <c r="Q41" i="1"/>
  <c r="P41" i="1"/>
  <c r="M41" i="1"/>
  <c r="J41" i="1"/>
  <c r="E41" i="1" s="1"/>
  <c r="D41" i="1" s="1"/>
  <c r="C41" i="1" s="1"/>
  <c r="I41" i="1"/>
  <c r="F41" i="1"/>
  <c r="R39" i="1"/>
  <c r="Q39" i="1"/>
  <c r="P39" i="1"/>
  <c r="F39" i="1"/>
  <c r="D39" i="1" s="1"/>
  <c r="C39" i="1" s="1"/>
  <c r="E39" i="1"/>
  <c r="R38" i="1"/>
  <c r="R13" i="1" s="1"/>
  <c r="R12" i="1" s="1"/>
  <c r="Q38" i="1"/>
  <c r="P38" i="1"/>
  <c r="F38" i="1"/>
  <c r="E38" i="1"/>
  <c r="D38" i="1"/>
  <c r="C38" i="1" s="1"/>
  <c r="R37" i="1"/>
  <c r="Q37" i="1"/>
  <c r="P37" i="1"/>
  <c r="F37" i="1"/>
  <c r="D37" i="1" s="1"/>
  <c r="C37" i="1" s="1"/>
  <c r="E37" i="1"/>
  <c r="R36" i="1"/>
  <c r="Q36" i="1"/>
  <c r="P36" i="1"/>
  <c r="M36" i="1"/>
  <c r="F36" i="1" s="1"/>
  <c r="D36" i="1" s="1"/>
  <c r="C36" i="1" s="1"/>
  <c r="J36" i="1"/>
  <c r="I36" i="1"/>
  <c r="E36" i="1"/>
  <c r="R34" i="1"/>
  <c r="R17" i="1" s="1"/>
  <c r="R16" i="1" s="1"/>
  <c r="Q34" i="1"/>
  <c r="P34" i="1"/>
  <c r="F34" i="1"/>
  <c r="E34" i="1"/>
  <c r="D34" i="1"/>
  <c r="C34" i="1" s="1"/>
  <c r="R33" i="1"/>
  <c r="R22" i="1" s="1"/>
  <c r="R21" i="1" s="1"/>
  <c r="R20" i="1" s="1"/>
  <c r="Q33" i="1"/>
  <c r="P33" i="1"/>
  <c r="F33" i="1"/>
  <c r="D33" i="1" s="1"/>
  <c r="C33" i="1" s="1"/>
  <c r="E33" i="1"/>
  <c r="R32" i="1"/>
  <c r="Q32" i="1"/>
  <c r="Q23" i="1" s="1"/>
  <c r="P32" i="1"/>
  <c r="F32" i="1"/>
  <c r="D32" i="1" s="1"/>
  <c r="C32" i="1" s="1"/>
  <c r="E32" i="1"/>
  <c r="R31" i="1"/>
  <c r="Q31" i="1"/>
  <c r="P31" i="1"/>
  <c r="P23" i="1" s="1"/>
  <c r="F31" i="1"/>
  <c r="D31" i="1" s="1"/>
  <c r="C31" i="1" s="1"/>
  <c r="E31" i="1"/>
  <c r="R30" i="1"/>
  <c r="Q30" i="1"/>
  <c r="Q22" i="1" s="1"/>
  <c r="Q21" i="1" s="1"/>
  <c r="Q20" i="1" s="1"/>
  <c r="P30" i="1"/>
  <c r="F30" i="1"/>
  <c r="D30" i="1" s="1"/>
  <c r="C30" i="1" s="1"/>
  <c r="E30" i="1"/>
  <c r="R29" i="1"/>
  <c r="Q29" i="1"/>
  <c r="P29" i="1"/>
  <c r="P22" i="1" s="1"/>
  <c r="F29" i="1"/>
  <c r="E29" i="1"/>
  <c r="D29" i="1"/>
  <c r="C29" i="1" s="1"/>
  <c r="R28" i="1"/>
  <c r="Q28" i="1"/>
  <c r="P28" i="1"/>
  <c r="M28" i="1"/>
  <c r="J28" i="1"/>
  <c r="I28" i="1"/>
  <c r="E28" i="1" s="1"/>
  <c r="F28" i="1"/>
  <c r="D28" i="1" s="1"/>
  <c r="C28" i="1" s="1"/>
  <c r="AB25" i="1"/>
  <c r="AA25" i="1"/>
  <c r="Z25" i="1"/>
  <c r="Y25" i="1"/>
  <c r="X25" i="1"/>
  <c r="W25" i="1"/>
  <c r="V25" i="1"/>
  <c r="U25" i="1"/>
  <c r="T25" i="1"/>
  <c r="S25" i="1"/>
  <c r="Q25" i="1"/>
  <c r="P25" i="1"/>
  <c r="O25" i="1"/>
  <c r="N25" i="1"/>
  <c r="M25" i="1"/>
  <c r="L25" i="1"/>
  <c r="K25" i="1"/>
  <c r="J25" i="1"/>
  <c r="I25" i="1"/>
  <c r="E25" i="1" s="1"/>
  <c r="H25" i="1"/>
  <c r="AB24" i="1"/>
  <c r="AA24" i="1"/>
  <c r="Z24" i="1"/>
  <c r="Y24" i="1"/>
  <c r="X24" i="1"/>
  <c r="X20" i="1" s="1"/>
  <c r="W24" i="1"/>
  <c r="V24" i="1"/>
  <c r="U24" i="1"/>
  <c r="T24" i="1"/>
  <c r="S24" i="1"/>
  <c r="R24" i="1"/>
  <c r="Q24" i="1"/>
  <c r="O24" i="1"/>
  <c r="N24" i="1"/>
  <c r="M24" i="1"/>
  <c r="L24" i="1"/>
  <c r="K24" i="1"/>
  <c r="J24" i="1"/>
  <c r="E24" i="1" s="1"/>
  <c r="I24" i="1"/>
  <c r="H24" i="1"/>
  <c r="AB23" i="1"/>
  <c r="AA23" i="1"/>
  <c r="Z23" i="1"/>
  <c r="Y23" i="1"/>
  <c r="Y21" i="1" s="1"/>
  <c r="Y20" i="1" s="1"/>
  <c r="X23" i="1"/>
  <c r="W23" i="1"/>
  <c r="V23" i="1"/>
  <c r="U23" i="1"/>
  <c r="T23" i="1"/>
  <c r="S23" i="1"/>
  <c r="R23" i="1"/>
  <c r="O23" i="1"/>
  <c r="N23" i="1"/>
  <c r="M23" i="1"/>
  <c r="L23" i="1"/>
  <c r="K23" i="1"/>
  <c r="J23" i="1"/>
  <c r="E23" i="1" s="1"/>
  <c r="I23" i="1"/>
  <c r="I21" i="1" s="1"/>
  <c r="I20" i="1" s="1"/>
  <c r="H23" i="1"/>
  <c r="AB22" i="1"/>
  <c r="AA22" i="1"/>
  <c r="AA21" i="1" s="1"/>
  <c r="AA20" i="1" s="1"/>
  <c r="Z22" i="1"/>
  <c r="Z21" i="1" s="1"/>
  <c r="Z20" i="1" s="1"/>
  <c r="Y22" i="1"/>
  <c r="X22" i="1"/>
  <c r="W22" i="1"/>
  <c r="V22" i="1"/>
  <c r="U22" i="1"/>
  <c r="T22" i="1"/>
  <c r="S22" i="1"/>
  <c r="S21" i="1" s="1"/>
  <c r="S20" i="1" s="1"/>
  <c r="O22" i="1"/>
  <c r="N22" i="1"/>
  <c r="M22" i="1"/>
  <c r="L22" i="1"/>
  <c r="K22" i="1"/>
  <c r="K21" i="1" s="1"/>
  <c r="K20" i="1" s="1"/>
  <c r="J22" i="1"/>
  <c r="J21" i="1" s="1"/>
  <c r="I22" i="1"/>
  <c r="H22" i="1"/>
  <c r="H21" i="1" s="1"/>
  <c r="H20" i="1" s="1"/>
  <c r="AB21" i="1"/>
  <c r="AB20" i="1" s="1"/>
  <c r="X21" i="1"/>
  <c r="W21" i="1"/>
  <c r="V21" i="1"/>
  <c r="U21" i="1"/>
  <c r="T21" i="1"/>
  <c r="T20" i="1" s="1"/>
  <c r="O21" i="1"/>
  <c r="N21" i="1"/>
  <c r="M21" i="1"/>
  <c r="L21" i="1"/>
  <c r="L20" i="1" s="1"/>
  <c r="W20" i="1"/>
  <c r="V20" i="1"/>
  <c r="U20" i="1"/>
  <c r="O20" i="1"/>
  <c r="N20" i="1"/>
  <c r="M20" i="1"/>
  <c r="AB18" i="1"/>
  <c r="AA18" i="1"/>
  <c r="Z18" i="1"/>
  <c r="Y18" i="1"/>
  <c r="X18" i="1"/>
  <c r="W18" i="1"/>
  <c r="V18" i="1"/>
  <c r="U18" i="1"/>
  <c r="U16" i="1" s="1"/>
  <c r="U10" i="1" s="1"/>
  <c r="T18" i="1"/>
  <c r="S18" i="1"/>
  <c r="O18" i="1"/>
  <c r="N18" i="1"/>
  <c r="M18" i="1"/>
  <c r="M16" i="1" s="1"/>
  <c r="M10" i="1" s="1"/>
  <c r="L18" i="1"/>
  <c r="K18" i="1"/>
  <c r="J18" i="1"/>
  <c r="I18" i="1"/>
  <c r="H18" i="1"/>
  <c r="E18" i="1"/>
  <c r="AB17" i="1"/>
  <c r="AB16" i="1" s="1"/>
  <c r="AA17" i="1"/>
  <c r="Z17" i="1"/>
  <c r="Y17" i="1"/>
  <c r="X17" i="1"/>
  <c r="W17" i="1"/>
  <c r="W16" i="1" s="1"/>
  <c r="W10" i="1" s="1"/>
  <c r="V17" i="1"/>
  <c r="V16" i="1" s="1"/>
  <c r="V10" i="1" s="1"/>
  <c r="U17" i="1"/>
  <c r="T17" i="1"/>
  <c r="T16" i="1" s="1"/>
  <c r="S17" i="1"/>
  <c r="Q17" i="1"/>
  <c r="P17" i="1"/>
  <c r="O17" i="1"/>
  <c r="O16" i="1" s="1"/>
  <c r="O10" i="1" s="1"/>
  <c r="N17" i="1"/>
  <c r="N16" i="1" s="1"/>
  <c r="N10" i="1" s="1"/>
  <c r="M17" i="1"/>
  <c r="L17" i="1"/>
  <c r="L16" i="1" s="1"/>
  <c r="K17" i="1"/>
  <c r="J17" i="1"/>
  <c r="I17" i="1"/>
  <c r="H17" i="1"/>
  <c r="E17" i="1" s="1"/>
  <c r="F17" i="1"/>
  <c r="AA16" i="1"/>
  <c r="Z16" i="1"/>
  <c r="Y16" i="1"/>
  <c r="X16" i="1"/>
  <c r="S16" i="1"/>
  <c r="K16" i="1"/>
  <c r="J16" i="1"/>
  <c r="E16" i="1" s="1"/>
  <c r="I16" i="1"/>
  <c r="H16" i="1"/>
  <c r="AB15" i="1"/>
  <c r="AA15" i="1"/>
  <c r="Z15" i="1"/>
  <c r="Y15" i="1"/>
  <c r="X15" i="1"/>
  <c r="X12" i="1" s="1"/>
  <c r="X10" i="1" s="1"/>
  <c r="W15" i="1"/>
  <c r="V15" i="1"/>
  <c r="U15" i="1"/>
  <c r="T15" i="1"/>
  <c r="S15" i="1"/>
  <c r="Q15" i="1"/>
  <c r="P15" i="1"/>
  <c r="O15" i="1"/>
  <c r="N15" i="1"/>
  <c r="M15" i="1"/>
  <c r="L15" i="1"/>
  <c r="K15" i="1"/>
  <c r="J15" i="1"/>
  <c r="E15" i="1" s="1"/>
  <c r="I15" i="1"/>
  <c r="H15" i="1"/>
  <c r="F15" i="1"/>
  <c r="D15" i="1" s="1"/>
  <c r="C15" i="1" s="1"/>
  <c r="AB14" i="1"/>
  <c r="AA14" i="1"/>
  <c r="Z14" i="1"/>
  <c r="Y14" i="1"/>
  <c r="Y12" i="1" s="1"/>
  <c r="Y10" i="1" s="1"/>
  <c r="X14" i="1"/>
  <c r="W14" i="1"/>
  <c r="V14" i="1"/>
  <c r="U14" i="1"/>
  <c r="T14" i="1"/>
  <c r="S14" i="1"/>
  <c r="R14" i="1"/>
  <c r="O14" i="1"/>
  <c r="N14" i="1"/>
  <c r="M14" i="1"/>
  <c r="L14" i="1"/>
  <c r="K14" i="1"/>
  <c r="J14" i="1"/>
  <c r="E14" i="1" s="1"/>
  <c r="I14" i="1"/>
  <c r="I12" i="1" s="1"/>
  <c r="I10" i="1" s="1"/>
  <c r="H14" i="1"/>
  <c r="AB13" i="1"/>
  <c r="AA13" i="1"/>
  <c r="AA12" i="1" s="1"/>
  <c r="AA10" i="1" s="1"/>
  <c r="Z13" i="1"/>
  <c r="Z12" i="1" s="1"/>
  <c r="Z10" i="1" s="1"/>
  <c r="Y13" i="1"/>
  <c r="X13" i="1"/>
  <c r="W13" i="1"/>
  <c r="V13" i="1"/>
  <c r="U13" i="1"/>
  <c r="T13" i="1"/>
  <c r="S13" i="1"/>
  <c r="S12" i="1" s="1"/>
  <c r="S10" i="1" s="1"/>
  <c r="O13" i="1"/>
  <c r="N13" i="1"/>
  <c r="M13" i="1"/>
  <c r="L13" i="1"/>
  <c r="K13" i="1"/>
  <c r="K12" i="1" s="1"/>
  <c r="K10" i="1" s="1"/>
  <c r="J13" i="1"/>
  <c r="J12" i="1" s="1"/>
  <c r="I13" i="1"/>
  <c r="H13" i="1"/>
  <c r="H12" i="1" s="1"/>
  <c r="H10" i="1" s="1"/>
  <c r="AB12" i="1"/>
  <c r="AB10" i="1" s="1"/>
  <c r="W12" i="1"/>
  <c r="V12" i="1"/>
  <c r="U12" i="1"/>
  <c r="T12" i="1"/>
  <c r="T10" i="1" s="1"/>
  <c r="O12" i="1"/>
  <c r="N12" i="1"/>
  <c r="M12" i="1"/>
  <c r="L12" i="1"/>
  <c r="L10" i="1" s="1"/>
  <c r="E21" i="1" l="1"/>
  <c r="J20" i="1"/>
  <c r="E20" i="1" s="1"/>
  <c r="R10" i="1"/>
  <c r="D24" i="1"/>
  <c r="C24" i="1" s="1"/>
  <c r="E12" i="1"/>
  <c r="J10" i="1"/>
  <c r="E10" i="1" s="1"/>
  <c r="P21" i="1"/>
  <c r="P20" i="1" s="1"/>
  <c r="D25" i="1"/>
  <c r="C25" i="1" s="1"/>
  <c r="F18" i="1"/>
  <c r="D18" i="1" s="1"/>
  <c r="C18" i="1" s="1"/>
  <c r="R25" i="1"/>
  <c r="F13" i="1"/>
  <c r="F22" i="1"/>
  <c r="P13" i="1"/>
  <c r="P12" i="1" s="1"/>
  <c r="P10" i="1" s="1"/>
  <c r="F14" i="1"/>
  <c r="D14" i="1" s="1"/>
  <c r="C14" i="1" s="1"/>
  <c r="F23" i="1"/>
  <c r="D23" i="1" s="1"/>
  <c r="C23" i="1" s="1"/>
  <c r="D59" i="1"/>
  <c r="C59" i="1" s="1"/>
  <c r="E13" i="1"/>
  <c r="E22" i="1"/>
  <c r="Q13" i="1"/>
  <c r="P14" i="1"/>
  <c r="D17" i="1"/>
  <c r="C17" i="1" s="1"/>
  <c r="D54" i="1"/>
  <c r="C54" i="1" s="1"/>
  <c r="Q14" i="1"/>
  <c r="F16" i="1" l="1"/>
  <c r="D16" i="1" s="1"/>
  <c r="C16" i="1" s="1"/>
  <c r="Q12" i="1"/>
  <c r="Q10" i="1" s="1"/>
  <c r="F12" i="1"/>
  <c r="D13" i="1"/>
  <c r="C13" i="1" s="1"/>
  <c r="F21" i="1"/>
  <c r="D22" i="1"/>
  <c r="C22" i="1" s="1"/>
  <c r="D21" i="1" l="1"/>
  <c r="C21" i="1" s="1"/>
  <c r="F20" i="1"/>
  <c r="D20" i="1" s="1"/>
  <c r="C20" i="1" s="1"/>
  <c r="F10" i="1"/>
  <c r="D10" i="1" s="1"/>
  <c r="C10" i="1" s="1"/>
  <c r="D12" i="1"/>
  <c r="C12" i="1" s="1"/>
</calcChain>
</file>

<file path=xl/sharedStrings.xml><?xml version="1.0" encoding="utf-8"?>
<sst xmlns="http://schemas.openxmlformats.org/spreadsheetml/2006/main" count="61" uniqueCount="61">
  <si>
    <t>Table 2A.3  MARYLAND COUNTY GROUPS AND STATE PLANNING REGIONS NEW HOUSING UNITS AUTHORIZED FOR CONSTRUCTION BY BUILDING PERMITS :  MULTI  FAMILY HOUSING UNITS 2018 - 2000</t>
  </si>
  <si>
    <t>Historic Units by Structure Type</t>
  </si>
  <si>
    <t>JURISDICTION</t>
  </si>
  <si>
    <t>2018 - 2000</t>
  </si>
  <si>
    <t>2018 - 2010</t>
  </si>
  <si>
    <t>2018 - 2015</t>
  </si>
  <si>
    <t>2014 - 2010</t>
  </si>
  <si>
    <t>2013</t>
  </si>
  <si>
    <t>2012</t>
  </si>
  <si>
    <t>2011</t>
  </si>
  <si>
    <t>2009 - 2000</t>
  </si>
  <si>
    <t>2009 - 2005</t>
  </si>
  <si>
    <t>2004 - 2000</t>
  </si>
  <si>
    <t>2005</t>
  </si>
  <si>
    <t>2004</t>
  </si>
  <si>
    <t>MARYLAND</t>
  </si>
  <si>
    <t>SUBURBAN COUNTIES</t>
  </si>
  <si>
    <t xml:space="preserve">     INNER SUBURBAN COUNTIES</t>
  </si>
  <si>
    <t xml:space="preserve">     OUTER SUBURBAN COUNTIES</t>
  </si>
  <si>
    <t xml:space="preserve">      EXURBAN COUNTIES</t>
  </si>
  <si>
    <t>STATE BALANCE</t>
  </si>
  <si>
    <t xml:space="preserve">     URBAN (Baltimore city)</t>
  </si>
  <si>
    <t xml:space="preserve">     NON SUBURBAN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</si>
  <si>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</si>
  <si>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</si>
  <si>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</si>
  <si>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</si>
  <si>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</si>
  <si>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</si>
  <si>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</si>
  <si>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</si>
  <si>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</si>
  <si>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</si>
  <si>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</si>
  <si>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</si>
  <si>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</si>
  <si>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</si>
  <si>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</si>
  <si>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</si>
  <si>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</si>
  <si>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</si>
  <si>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</si>
  <si>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</si>
  <si>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</si>
  <si>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</si>
  <si>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</si>
  <si>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</si>
  <si>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</si>
  <si>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</si>
  <si>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</si>
  <si>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</si>
  <si>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</si>
  <si>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</si>
  <si>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</si>
  <si>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</si>
  <si>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</si>
  <si>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</si>
  <si>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</si>
  <si>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</si>
  <si>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>SOURCE:  U. S. Bureau of the Census.  Manufacturing and Construction Statistics Division. Residential Construction Branch</t>
  </si>
  <si>
    <t>Prepared by Maryland Department of Planning.  Planning Services Division.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</si>
</sst>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1"/>
      <color theme="1"/>
      <name val="Cambria"/>
      <family val="2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3" fontId="1" fillId="0" borderId="0" xfId="0" applyNumberFormat="1" applyFont="1" applyBorder="1"/>
    <xf numFmtId="3" fontId="1" fillId="0" borderId="1" xfId="0" applyNumberFormat="1" applyFont="1" applyBorder="1"/>
    <xf numFmtId="3" fontId="2" fillId="0" borderId="3" xfId="0" applyNumberFormat="1" applyFont="1" applyFill="1" applyBorder="1"/>
    <xf numFmtId="3" fontId="2" fillId="0" borderId="5" xfId="0" applyNumberFormat="1" applyFont="1" applyFill="1" applyBorder="1"/>
    <xf numFmtId="3" fontId="1" fillId="0" borderId="8" xfId="0" applyNumberFormat="1" applyFont="1" applyBorder="1"/>
    <xf numFmtId="3" fontId="1" fillId="0" borderId="5" xfId="0" applyNumberFormat="1" applyFont="1" applyBorder="1"/>
    <xf numFmtId="3" fontId="1" fillId="0" borderId="4" xfId="0" applyNumberFormat="1" applyFont="1" applyBorder="1"/>
    <xf numFmtId="3" fontId="1" fillId="0" borderId="9" xfId="0" applyNumberFormat="1" applyFont="1" applyBorder="1"/>
    <xf numFmtId="3" fontId="1" fillId="0" borderId="3" xfId="0" applyNumberFormat="1" applyFont="1" applyBorder="1"/>
    <xf numFmtId="3" fontId="1" fillId="0" borderId="10" xfId="0" applyNumberFormat="1" applyFont="1" applyBorder="1"/>
    <xf numFmtId="3" fontId="2" fillId="0" borderId="11" xfId="0" applyNumberFormat="1" applyFont="1" applyFill="1" applyBorder="1"/>
    <xf numFmtId="3" fontId="2" fillId="0" borderId="12" xfId="0" applyNumberFormat="1" applyFont="1" applyFill="1" applyBorder="1"/>
    <xf numFmtId="3" fontId="2" fillId="0" borderId="13" xfId="0" applyNumberFormat="1" applyFont="1" applyFill="1" applyBorder="1"/>
    <xf numFmtId="3" fontId="2" fillId="0" borderId="28" xfId="0" applyNumberFormat="1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3" fontId="2" fillId="0" borderId="29" xfId="0" applyNumberFormat="1" applyFont="1" applyFill="1" applyBorder="1"/>
    <xf numFmtId="3" fontId="2" fillId="0" borderId="30" xfId="0" applyNumberFormat="1" applyFont="1" applyFill="1" applyBorder="1"/>
    <xf numFmtId="0" fontId="1" fillId="0" borderId="30" xfId="0" applyFont="1" applyBorder="1"/>
    <xf numFmtId="0" fontId="1" fillId="0" borderId="28" xfId="0" applyFont="1" applyBorder="1"/>
    <xf numFmtId="0" fontId="1" fillId="0" borderId="31" xfId="0" applyFont="1" applyBorder="1"/>
    <xf numFmtId="3" fontId="1" fillId="0" borderId="31" xfId="0" applyNumberFormat="1" applyFont="1" applyFill="1" applyBorder="1"/>
    <xf numFmtId="0" fontId="1" fillId="0" borderId="0" xfId="0" applyFont="1" applyBorder="1"/>
    <xf numFmtId="0" fontId="1" fillId="0" borderId="12" xfId="0" applyFont="1" applyBorder="1"/>
    <xf numFmtId="3" fontId="1" fillId="0" borderId="12" xfId="0" applyNumberFormat="1" applyFont="1" applyFill="1" applyBorder="1"/>
    <xf numFmtId="3" fontId="1" fillId="0" borderId="32" xfId="0" applyNumberFormat="1" applyFont="1" applyFill="1" applyBorder="1"/>
    <xf numFmtId="0" fontId="1" fillId="0" borderId="11" xfId="0" applyFont="1" applyBorder="1"/>
    <xf numFmtId="41" fontId="1" fillId="0" borderId="13" xfId="0" applyNumberFormat="1" applyFont="1" applyBorder="1"/>
    <xf numFmtId="41" fontId="1" fillId="0" borderId="12" xfId="0" applyNumberFormat="1" applyFont="1" applyBorder="1"/>
    <xf numFmtId="41" fontId="1" fillId="0" borderId="14" xfId="0" applyNumberFormat="1" applyFont="1" applyBorder="1"/>
    <xf numFmtId="41" fontId="1" fillId="0" borderId="17" xfId="0" applyNumberFormat="1" applyFont="1" applyBorder="1"/>
    <xf numFmtId="41" fontId="1" fillId="0" borderId="15" xfId="0" applyNumberFormat="1" applyFont="1" applyBorder="1"/>
    <xf numFmtId="41" fontId="1" fillId="0" borderId="33" xfId="0" applyNumberFormat="1" applyFont="1" applyBorder="1"/>
    <xf numFmtId="0" fontId="2" fillId="0" borderId="11" xfId="0" applyFont="1" applyBorder="1"/>
    <xf numFmtId="41" fontId="2" fillId="0" borderId="13" xfId="0" applyNumberFormat="1" applyFont="1" applyBorder="1"/>
    <xf numFmtId="41" fontId="2" fillId="0" borderId="12" xfId="0" applyNumberFormat="1" applyFont="1" applyBorder="1"/>
    <xf numFmtId="41" fontId="2" fillId="0" borderId="14" xfId="0" applyNumberFormat="1" applyFont="1" applyBorder="1"/>
    <xf numFmtId="41" fontId="2" fillId="0" borderId="17" xfId="0" applyNumberFormat="1" applyFont="1" applyBorder="1"/>
    <xf numFmtId="41" fontId="2" fillId="0" borderId="15" xfId="0" applyNumberFormat="1" applyFont="1" applyBorder="1"/>
    <xf numFmtId="41" fontId="2" fillId="0" borderId="33" xfId="0" applyNumberFormat="1" applyFont="1" applyBorder="1"/>
    <xf numFmtId="0" fontId="2" fillId="0" borderId="13" xfId="0" applyFont="1" applyBorder="1"/>
    <xf numFmtId="0" fontId="2" fillId="0" borderId="12" xfId="0" applyFont="1" applyBorder="1"/>
    <xf numFmtId="0" fontId="2" fillId="0" borderId="14" xfId="0" applyFont="1" applyBorder="1"/>
    <xf numFmtId="0" fontId="2" fillId="0" borderId="17" xfId="0" applyFont="1" applyBorder="1"/>
    <xf numFmtId="0" fontId="2" fillId="0" borderId="15" xfId="0" applyFont="1" applyBorder="1"/>
    <xf numFmtId="0" fontId="2" fillId="0" borderId="33" xfId="0" applyFont="1" applyBorder="1"/>
    <xf numFmtId="3" fontId="3" fillId="0" borderId="11" xfId="0" applyNumberFormat="1" applyFont="1" applyBorder="1"/>
    <xf numFmtId="3" fontId="4" fillId="0" borderId="13" xfId="0" applyNumberFormat="1" applyFont="1" applyBorder="1"/>
    <xf numFmtId="3" fontId="3" fillId="0" borderId="16" xfId="0" applyNumberFormat="1" applyFont="1" applyBorder="1"/>
    <xf numFmtId="41" fontId="2" fillId="0" borderId="0" xfId="0" applyNumberFormat="1" applyFont="1"/>
    <xf numFmtId="10" fontId="4" fillId="0" borderId="12" xfId="0" applyNumberFormat="1" applyFont="1" applyBorder="1"/>
    <xf numFmtId="3" fontId="4" fillId="0" borderId="15" xfId="0" applyNumberFormat="1" applyFont="1" applyBorder="1"/>
    <xf numFmtId="0" fontId="1" fillId="0" borderId="16" xfId="0" applyFont="1" applyBorder="1"/>
    <xf numFmtId="0" fontId="1" fillId="0" borderId="0" xfId="0" applyFont="1"/>
    <xf numFmtId="41" fontId="1" fillId="0" borderId="18" xfId="0" applyNumberFormat="1" applyFont="1" applyFill="1" applyBorder="1"/>
    <xf numFmtId="10" fontId="1" fillId="0" borderId="12" xfId="0" applyNumberFormat="1" applyFont="1" applyBorder="1"/>
    <xf numFmtId="0" fontId="1" fillId="0" borderId="14" xfId="0" applyFont="1" applyBorder="1"/>
    <xf numFmtId="3" fontId="3" fillId="0" borderId="13" xfId="0" applyNumberFormat="1" applyFont="1" applyBorder="1"/>
    <xf numFmtId="41" fontId="2" fillId="0" borderId="12" xfId="0" applyNumberFormat="1" applyFont="1" applyBorder="1" applyAlignment="1">
      <alignment horizontal="center"/>
    </xf>
    <xf numFmtId="3" fontId="3" fillId="0" borderId="15" xfId="0" applyNumberFormat="1" applyFont="1" applyBorder="1"/>
    <xf numFmtId="41" fontId="2" fillId="0" borderId="16" xfId="0" applyNumberFormat="1" applyFont="1" applyBorder="1"/>
    <xf numFmtId="41" fontId="2" fillId="0" borderId="18" xfId="0" applyNumberFormat="1" applyFont="1" applyBorder="1"/>
    <xf numFmtId="41" fontId="1" fillId="0" borderId="16" xfId="0" applyNumberFormat="1" applyFont="1" applyBorder="1"/>
    <xf numFmtId="0" fontId="1" fillId="0" borderId="17" xfId="0" applyFont="1" applyBorder="1"/>
    <xf numFmtId="0" fontId="1" fillId="0" borderId="13" xfId="0" applyFont="1" applyBorder="1"/>
    <xf numFmtId="0" fontId="1" fillId="0" borderId="18" xfId="0" applyFont="1" applyBorder="1"/>
    <xf numFmtId="41" fontId="3" fillId="0" borderId="12" xfId="0" applyNumberFormat="1" applyFont="1" applyBorder="1"/>
    <xf numFmtId="3" fontId="2" fillId="0" borderId="18" xfId="0" applyNumberFormat="1" applyFont="1" applyBorder="1"/>
    <xf numFmtId="41" fontId="4" fillId="0" borderId="12" xfId="0" applyNumberFormat="1" applyFont="1" applyBorder="1"/>
    <xf numFmtId="0" fontId="1" fillId="0" borderId="39" xfId="0" applyFont="1" applyBorder="1"/>
    <xf numFmtId="3" fontId="1" fillId="0" borderId="38" xfId="0" applyNumberFormat="1" applyFont="1" applyBorder="1"/>
    <xf numFmtId="0" fontId="1" fillId="0" borderId="37" xfId="0" applyFont="1" applyBorder="1"/>
    <xf numFmtId="3" fontId="1" fillId="0" borderId="37" xfId="0" applyNumberFormat="1" applyFont="1" applyBorder="1"/>
    <xf numFmtId="3" fontId="1" fillId="0" borderId="44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3" fontId="3" fillId="0" borderId="1" xfId="0" applyNumberFormat="1" applyFont="1" applyBorder="1"/>
    <xf numFmtId="3" fontId="3" fillId="0" borderId="2" xfId="0" applyNumberFormat="1" applyFont="1" applyBorder="1"/>
    <xf numFmtId="3" fontId="3" fillId="0" borderId="4" xfId="0" applyNumberFormat="1" applyFont="1" applyBorder="1"/>
    <xf numFmtId="3" fontId="3" fillId="0" borderId="3" xfId="0" applyNumberFormat="1" applyFont="1" applyBorder="1"/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11" xfId="0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15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16" xfId="0" applyNumberFormat="1" applyFont="1" applyFill="1" applyBorder="1" applyAlignment="1">
      <alignment horizontal="center"/>
    </xf>
    <xf numFmtId="1" fontId="3" fillId="0" borderId="14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" fontId="3" fillId="0" borderId="18" xfId="0" applyNumberFormat="1" applyFont="1" applyFill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3" fontId="3" fillId="0" borderId="22" xfId="0" applyNumberFormat="1" applyFont="1" applyFill="1" applyBorder="1" applyAlignment="1">
      <alignment horizontal="center"/>
    </xf>
    <xf numFmtId="3" fontId="3" fillId="0" borderId="23" xfId="0" applyNumberFormat="1" applyFont="1" applyFill="1" applyBorder="1" applyAlignment="1">
      <alignment horizontal="center"/>
    </xf>
    <xf numFmtId="3" fontId="3" fillId="0" borderId="24" xfId="0" applyNumberFormat="1" applyFont="1" applyFill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1" fontId="3" fillId="0" borderId="22" xfId="0" applyNumberFormat="1" applyFont="1" applyFill="1" applyBorder="1" applyAlignment="1">
      <alignment horizontal="center"/>
    </xf>
    <xf numFmtId="49" fontId="3" fillId="0" borderId="21" xfId="0" applyNumberFormat="1" applyFont="1" applyFill="1" applyBorder="1" applyAlignment="1">
      <alignment horizontal="center"/>
    </xf>
    <xf numFmtId="1" fontId="3" fillId="0" borderId="26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" fontId="3" fillId="0" borderId="27" xfId="0" applyNumberFormat="1" applyFont="1" applyFill="1" applyBorder="1" applyAlignment="1">
      <alignment horizontal="center"/>
    </xf>
    <xf numFmtId="41" fontId="5" fillId="0" borderId="11" xfId="0" applyNumberFormat="1" applyFont="1" applyBorder="1"/>
    <xf numFmtId="41" fontId="6" fillId="0" borderId="11" xfId="0" applyNumberFormat="1" applyFont="1" applyBorder="1"/>
    <xf numFmtId="41" fontId="6" fillId="0" borderId="12" xfId="0" applyNumberFormat="1" applyFont="1" applyBorder="1"/>
    <xf numFmtId="41" fontId="2" fillId="0" borderId="34" xfId="0" applyNumberFormat="1" applyFont="1" applyBorder="1"/>
    <xf numFmtId="41" fontId="2" fillId="0" borderId="35" xfId="0" applyNumberFormat="1" applyFont="1" applyBorder="1"/>
    <xf numFmtId="41" fontId="1" fillId="0" borderId="34" xfId="0" applyNumberFormat="1" applyFont="1" applyBorder="1"/>
    <xf numFmtId="41" fontId="1" fillId="0" borderId="35" xfId="0" applyNumberFormat="1" applyFont="1" applyBorder="1"/>
    <xf numFmtId="41" fontId="1" fillId="0" borderId="18" xfId="0" applyNumberFormat="1" applyFont="1" applyBorder="1"/>
    <xf numFmtId="41" fontId="2" fillId="0" borderId="11" xfId="0" applyNumberFormat="1" applyFont="1" applyBorder="1"/>
    <xf numFmtId="3" fontId="3" fillId="0" borderId="17" xfId="0" applyNumberFormat="1" applyFont="1" applyBorder="1"/>
    <xf numFmtId="3" fontId="3" fillId="0" borderId="12" xfId="0" applyNumberFormat="1" applyFont="1" applyBorder="1"/>
    <xf numFmtId="41" fontId="4" fillId="0" borderId="13" xfId="0" applyNumberFormat="1" applyFont="1" applyBorder="1"/>
    <xf numFmtId="3" fontId="4" fillId="0" borderId="12" xfId="0" applyNumberFormat="1" applyFont="1" applyBorder="1"/>
    <xf numFmtId="41" fontId="3" fillId="0" borderId="14" xfId="0" applyNumberFormat="1" applyFont="1" applyBorder="1"/>
    <xf numFmtId="41" fontId="3" fillId="0" borderId="0" xfId="0" applyNumberFormat="1" applyFont="1" applyBorder="1"/>
    <xf numFmtId="41" fontId="4" fillId="0" borderId="14" xfId="0" applyNumberFormat="1" applyFont="1" applyBorder="1"/>
    <xf numFmtId="41" fontId="4" fillId="0" borderId="0" xfId="0" applyNumberFormat="1" applyFont="1" applyBorder="1"/>
    <xf numFmtId="0" fontId="4" fillId="0" borderId="14" xfId="0" applyFont="1" applyBorder="1"/>
    <xf numFmtId="0" fontId="4" fillId="0" borderId="0" xfId="0" applyFont="1" applyBorder="1"/>
    <xf numFmtId="3" fontId="3" fillId="0" borderId="36" xfId="0" applyNumberFormat="1" applyFont="1" applyBorder="1"/>
    <xf numFmtId="3" fontId="3" fillId="0" borderId="37" xfId="0" applyNumberFormat="1" applyFont="1" applyBorder="1"/>
    <xf numFmtId="3" fontId="3" fillId="0" borderId="38" xfId="0" applyNumberFormat="1" applyFont="1" applyBorder="1"/>
    <xf numFmtId="3" fontId="3" fillId="0" borderId="39" xfId="0" applyNumberFormat="1" applyFont="1" applyBorder="1"/>
    <xf numFmtId="3" fontId="3" fillId="0" borderId="40" xfId="0" applyNumberFormat="1" applyFont="1" applyBorder="1"/>
    <xf numFmtId="3" fontId="3" fillId="0" borderId="41" xfId="0" applyNumberFormat="1" applyFont="1" applyBorder="1"/>
    <xf numFmtId="3" fontId="3" fillId="0" borderId="42" xfId="0" applyNumberFormat="1" applyFont="1" applyBorder="1"/>
    <xf numFmtId="0" fontId="4" fillId="0" borderId="40" xfId="0" applyFont="1" applyBorder="1"/>
    <xf numFmtId="0" fontId="4" fillId="0" borderId="4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DC4DD-D7E7-47B7-9234-79AC2F9330E0}">
  <sheetPr>
    <pageSetUpPr fitToPage="1"/>
  </sheetPr>
  <dimension ref="B2:AB66"/>
  <sheetViews>
    <sheetView tabSelected="1" workbookViewId="0">
      <selection activeCell="B2" sqref="B2:AB66"/>
    </sheetView>
  </sheetViews>
  <sheetFormatPr defaultRowHeight="14.25" x14ac:dyDescent="0.2"/>
  <cols>
    <col min="2" max="2" width="31" bestFit="1" customWidth="1"/>
    <col min="3" max="6" width="11.5" bestFit="1" customWidth="1"/>
    <col min="7" max="15" width="7.5" bestFit="1" customWidth="1"/>
    <col min="16" max="18" width="11.5" bestFit="1" customWidth="1"/>
    <col min="19" max="28" width="9.125" bestFit="1" customWidth="1"/>
  </cols>
  <sheetData>
    <row r="2" spans="2:28" x14ac:dyDescent="0.2"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1"/>
      <c r="O2" s="1"/>
      <c r="P2" s="1"/>
      <c r="Q2" s="76"/>
      <c r="R2" s="76"/>
      <c r="S2" s="1"/>
      <c r="T2" s="1"/>
      <c r="U2" s="1"/>
      <c r="V2" s="1"/>
      <c r="W2" s="1"/>
      <c r="X2" s="1"/>
      <c r="Y2" s="1"/>
      <c r="Z2" s="1"/>
      <c r="AA2" s="1"/>
      <c r="AB2" s="1"/>
    </row>
    <row r="3" spans="2:28" x14ac:dyDescent="0.2">
      <c r="B3" s="76" t="s">
        <v>1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1"/>
      <c r="O3" s="1"/>
      <c r="P3" s="1"/>
      <c r="Q3" s="76"/>
      <c r="R3" s="76"/>
      <c r="S3" s="1"/>
      <c r="T3" s="1"/>
      <c r="U3" s="1"/>
      <c r="V3" s="1"/>
      <c r="W3" s="1"/>
      <c r="X3" s="1"/>
      <c r="Y3" s="1"/>
      <c r="Z3" s="1"/>
      <c r="AA3" s="1"/>
      <c r="AB3" s="1"/>
    </row>
    <row r="4" spans="2:28" ht="15" thickBot="1" x14ac:dyDescent="0.25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2"/>
      <c r="O4" s="2"/>
      <c r="P4" s="2"/>
      <c r="Q4" s="77"/>
      <c r="R4" s="77"/>
      <c r="S4" s="2"/>
      <c r="T4" s="2"/>
      <c r="U4" s="2"/>
      <c r="V4" s="2"/>
      <c r="W4" s="2"/>
      <c r="X4" s="2"/>
      <c r="Y4" s="2"/>
      <c r="Z4" s="2"/>
      <c r="AA4" s="2"/>
      <c r="AB4" s="2"/>
    </row>
    <row r="5" spans="2:28" ht="15.75" thickTop="1" thickBot="1" x14ac:dyDescent="0.2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1"/>
      <c r="O5" s="1"/>
      <c r="P5" s="1"/>
      <c r="Q5" s="76"/>
      <c r="R5" s="76"/>
      <c r="S5" s="1"/>
      <c r="T5" s="1"/>
      <c r="U5" s="1"/>
      <c r="V5" s="1"/>
      <c r="W5" s="1"/>
      <c r="X5" s="1"/>
      <c r="Y5" s="1"/>
      <c r="Z5" s="1"/>
      <c r="AA5" s="1"/>
      <c r="AB5" s="1"/>
    </row>
    <row r="6" spans="2:28" ht="15" thickTop="1" x14ac:dyDescent="0.2">
      <c r="B6" s="78"/>
      <c r="C6" s="3"/>
      <c r="D6" s="3"/>
      <c r="E6" s="3"/>
      <c r="F6" s="79"/>
      <c r="G6" s="3"/>
      <c r="H6" s="80"/>
      <c r="I6" s="80"/>
      <c r="J6" s="4"/>
      <c r="K6" s="81"/>
      <c r="L6" s="82"/>
      <c r="M6" s="80"/>
      <c r="N6" s="5"/>
      <c r="O6" s="6"/>
      <c r="P6" s="7"/>
      <c r="Q6" s="79"/>
      <c r="R6" s="79"/>
      <c r="S6" s="8"/>
      <c r="T6" s="9"/>
      <c r="U6" s="9"/>
      <c r="V6" s="9"/>
      <c r="W6" s="9"/>
      <c r="X6" s="9"/>
      <c r="Y6" s="9"/>
      <c r="Z6" s="9"/>
      <c r="AA6" s="9"/>
      <c r="AB6" s="10"/>
    </row>
    <row r="7" spans="2:28" x14ac:dyDescent="0.2">
      <c r="B7" s="83" t="s">
        <v>2</v>
      </c>
      <c r="C7" s="84" t="s">
        <v>3</v>
      </c>
      <c r="D7" s="84" t="s">
        <v>4</v>
      </c>
      <c r="E7" s="84" t="s">
        <v>5</v>
      </c>
      <c r="F7" s="85" t="s">
        <v>6</v>
      </c>
      <c r="G7" s="86">
        <v>2018</v>
      </c>
      <c r="H7" s="86">
        <v>2017</v>
      </c>
      <c r="I7" s="87">
        <v>2016</v>
      </c>
      <c r="J7" s="88">
        <v>2015</v>
      </c>
      <c r="K7" s="89">
        <v>2014</v>
      </c>
      <c r="L7" s="90" t="s">
        <v>7</v>
      </c>
      <c r="M7" s="86" t="s">
        <v>8</v>
      </c>
      <c r="N7" s="91" t="s">
        <v>9</v>
      </c>
      <c r="O7" s="92">
        <v>2010</v>
      </c>
      <c r="P7" s="85" t="s">
        <v>10</v>
      </c>
      <c r="Q7" s="85" t="s">
        <v>11</v>
      </c>
      <c r="R7" s="85" t="s">
        <v>12</v>
      </c>
      <c r="S7" s="93">
        <v>2009</v>
      </c>
      <c r="T7" s="94">
        <v>2008</v>
      </c>
      <c r="U7" s="94">
        <v>2007</v>
      </c>
      <c r="V7" s="94">
        <v>2006</v>
      </c>
      <c r="W7" s="94" t="s">
        <v>13</v>
      </c>
      <c r="X7" s="94" t="s">
        <v>14</v>
      </c>
      <c r="Y7" s="95">
        <v>2003</v>
      </c>
      <c r="Z7" s="94">
        <v>2002</v>
      </c>
      <c r="AA7" s="94">
        <v>2001</v>
      </c>
      <c r="AB7" s="96">
        <v>2000</v>
      </c>
    </row>
    <row r="8" spans="2:28" x14ac:dyDescent="0.2">
      <c r="B8" s="97"/>
      <c r="C8" s="98"/>
      <c r="D8" s="98"/>
      <c r="E8" s="98"/>
      <c r="F8" s="99"/>
      <c r="G8" s="98"/>
      <c r="H8" s="98"/>
      <c r="I8" s="98"/>
      <c r="J8" s="100"/>
      <c r="K8" s="101"/>
      <c r="L8" s="102"/>
      <c r="M8" s="98"/>
      <c r="N8" s="103"/>
      <c r="O8" s="104"/>
      <c r="P8" s="105"/>
      <c r="Q8" s="99"/>
      <c r="R8" s="99"/>
      <c r="S8" s="106"/>
      <c r="T8" s="107"/>
      <c r="U8" s="107"/>
      <c r="V8" s="107"/>
      <c r="W8" s="107"/>
      <c r="X8" s="107"/>
      <c r="Y8" s="108"/>
      <c r="Z8" s="107"/>
      <c r="AA8" s="107"/>
      <c r="AB8" s="109"/>
    </row>
    <row r="9" spans="2:28" x14ac:dyDescent="0.2">
      <c r="B9" s="11"/>
      <c r="C9" s="12"/>
      <c r="D9" s="12"/>
      <c r="E9" s="12"/>
      <c r="F9" s="13"/>
      <c r="G9" s="12"/>
      <c r="H9" s="14"/>
      <c r="I9" s="12"/>
      <c r="J9" s="15"/>
      <c r="K9" s="16"/>
      <c r="L9" s="17"/>
      <c r="M9" s="18"/>
      <c r="N9" s="19"/>
      <c r="O9" s="20"/>
      <c r="P9" s="21"/>
      <c r="Q9" s="22"/>
      <c r="R9" s="22"/>
      <c r="S9" s="23"/>
      <c r="T9" s="24"/>
      <c r="U9" s="24"/>
      <c r="V9" s="24"/>
      <c r="W9" s="24"/>
      <c r="X9" s="24"/>
      <c r="Y9" s="24"/>
      <c r="Z9" s="24"/>
      <c r="AA9" s="25"/>
      <c r="AB9" s="26"/>
    </row>
    <row r="10" spans="2:28" x14ac:dyDescent="0.2">
      <c r="B10" s="34" t="s">
        <v>15</v>
      </c>
      <c r="C10" s="36">
        <f>(D10+P10)</f>
        <v>102350</v>
      </c>
      <c r="D10" s="36">
        <f>(F10+E10)</f>
        <v>49033</v>
      </c>
      <c r="E10" s="36">
        <f>(J10+I10+H10+G10)</f>
        <v>21446</v>
      </c>
      <c r="F10" s="35">
        <f>(F12+F16)</f>
        <v>27587</v>
      </c>
      <c r="G10" s="36">
        <v>5672</v>
      </c>
      <c r="H10" s="36">
        <f>(H12+H16)</f>
        <v>3840</v>
      </c>
      <c r="I10" s="36">
        <f t="shared" ref="I10:AB10" si="0">(I12+I16)</f>
        <v>5985</v>
      </c>
      <c r="J10" s="37">
        <f t="shared" si="0"/>
        <v>5949</v>
      </c>
      <c r="K10" s="38">
        <f t="shared" si="0"/>
        <v>5790</v>
      </c>
      <c r="L10" s="36">
        <f t="shared" si="0"/>
        <v>7251</v>
      </c>
      <c r="M10" s="36">
        <f t="shared" si="0"/>
        <v>5985</v>
      </c>
      <c r="N10" s="36">
        <f t="shared" si="0"/>
        <v>5119</v>
      </c>
      <c r="O10" s="37">
        <f t="shared" si="0"/>
        <v>3442</v>
      </c>
      <c r="P10" s="35">
        <f t="shared" si="0"/>
        <v>53317</v>
      </c>
      <c r="Q10" s="35">
        <f t="shared" si="0"/>
        <v>25106</v>
      </c>
      <c r="R10" s="35">
        <f t="shared" si="0"/>
        <v>28211</v>
      </c>
      <c r="S10" s="39">
        <f t="shared" si="0"/>
        <v>2990</v>
      </c>
      <c r="T10" s="36">
        <f t="shared" si="0"/>
        <v>4091</v>
      </c>
      <c r="U10" s="36">
        <f t="shared" si="0"/>
        <v>5350</v>
      </c>
      <c r="V10" s="36">
        <f t="shared" si="0"/>
        <v>5404</v>
      </c>
      <c r="W10" s="36">
        <f t="shared" si="0"/>
        <v>7271</v>
      </c>
      <c r="X10" s="36">
        <f t="shared" si="0"/>
        <v>5829</v>
      </c>
      <c r="Y10" s="36">
        <f t="shared" si="0"/>
        <v>6516</v>
      </c>
      <c r="Z10" s="36">
        <f t="shared" si="0"/>
        <v>5289</v>
      </c>
      <c r="AA10" s="36">
        <f t="shared" si="0"/>
        <v>5351</v>
      </c>
      <c r="AB10" s="40">
        <f t="shared" si="0"/>
        <v>5226</v>
      </c>
    </row>
    <row r="11" spans="2:28" x14ac:dyDescent="0.2">
      <c r="B11" s="34"/>
      <c r="C11" s="42"/>
      <c r="D11" s="42"/>
      <c r="E11" s="42"/>
      <c r="F11" s="35"/>
      <c r="G11" s="36"/>
      <c r="H11" s="36"/>
      <c r="I11" s="36"/>
      <c r="J11" s="37"/>
      <c r="K11" s="38"/>
      <c r="L11" s="36"/>
      <c r="M11" s="36"/>
      <c r="N11" s="36"/>
      <c r="O11" s="37"/>
      <c r="P11" s="35"/>
      <c r="Q11" s="35"/>
      <c r="R11" s="35"/>
      <c r="S11" s="39"/>
      <c r="T11" s="36"/>
      <c r="U11" s="36"/>
      <c r="V11" s="36"/>
      <c r="W11" s="36"/>
      <c r="X11" s="36"/>
      <c r="Y11" s="36"/>
      <c r="Z11" s="36"/>
      <c r="AA11" s="36"/>
      <c r="AB11" s="40"/>
    </row>
    <row r="12" spans="2:28" x14ac:dyDescent="0.2">
      <c r="B12" s="110" t="s">
        <v>16</v>
      </c>
      <c r="C12" s="36">
        <f t="shared" ref="C12:C18" si="1">(D12+P12)</f>
        <v>87797</v>
      </c>
      <c r="D12" s="36">
        <f t="shared" ref="D12:D18" si="2">(F12+E12)</f>
        <v>41289</v>
      </c>
      <c r="E12" s="36">
        <f t="shared" ref="E12:E18" si="3">(J12+I12+H12+G12)</f>
        <v>17449</v>
      </c>
      <c r="F12" s="35">
        <f>(F13+F14+F15)</f>
        <v>23840</v>
      </c>
      <c r="G12" s="36">
        <v>4154</v>
      </c>
      <c r="H12" s="36">
        <f>(H13+H14+H15)</f>
        <v>3451</v>
      </c>
      <c r="I12" s="36">
        <f t="shared" ref="I12:AB12" si="4">(I13+I14+I15)</f>
        <v>5163</v>
      </c>
      <c r="J12" s="37">
        <f t="shared" si="4"/>
        <v>4681</v>
      </c>
      <c r="K12" s="38">
        <f t="shared" si="4"/>
        <v>5052</v>
      </c>
      <c r="L12" s="36">
        <f t="shared" si="4"/>
        <v>6167</v>
      </c>
      <c r="M12" s="36">
        <f t="shared" si="4"/>
        <v>5363</v>
      </c>
      <c r="N12" s="36">
        <f t="shared" si="4"/>
        <v>4163</v>
      </c>
      <c r="O12" s="37">
        <f t="shared" si="4"/>
        <v>3095</v>
      </c>
      <c r="P12" s="35">
        <f t="shared" si="4"/>
        <v>46508</v>
      </c>
      <c r="Q12" s="35">
        <f t="shared" si="4"/>
        <v>21253</v>
      </c>
      <c r="R12" s="35">
        <f t="shared" si="4"/>
        <v>25255</v>
      </c>
      <c r="S12" s="39">
        <f t="shared" si="4"/>
        <v>2642</v>
      </c>
      <c r="T12" s="36">
        <f t="shared" si="4"/>
        <v>3019</v>
      </c>
      <c r="U12" s="36">
        <f t="shared" si="4"/>
        <v>5057</v>
      </c>
      <c r="V12" s="36">
        <f t="shared" si="4"/>
        <v>4473</v>
      </c>
      <c r="W12" s="36">
        <f t="shared" si="4"/>
        <v>6062</v>
      </c>
      <c r="X12" s="36">
        <f t="shared" si="4"/>
        <v>4894</v>
      </c>
      <c r="Y12" s="36">
        <f t="shared" si="4"/>
        <v>5577</v>
      </c>
      <c r="Z12" s="36">
        <f t="shared" si="4"/>
        <v>4779</v>
      </c>
      <c r="AA12" s="36">
        <f t="shared" si="4"/>
        <v>5000</v>
      </c>
      <c r="AB12" s="40">
        <f t="shared" si="4"/>
        <v>5005</v>
      </c>
    </row>
    <row r="13" spans="2:28" x14ac:dyDescent="0.2">
      <c r="B13" s="111" t="s">
        <v>17</v>
      </c>
      <c r="C13" s="29">
        <f t="shared" si="1"/>
        <v>55151</v>
      </c>
      <c r="D13" s="29">
        <f t="shared" si="2"/>
        <v>25167</v>
      </c>
      <c r="E13" s="29">
        <f t="shared" si="3"/>
        <v>9833</v>
      </c>
      <c r="F13" s="28">
        <f>(F29+F30+F38+F39)</f>
        <v>15334</v>
      </c>
      <c r="G13" s="29">
        <v>2166</v>
      </c>
      <c r="H13" s="29">
        <f>(H29+H30+H38+H39)</f>
        <v>2474</v>
      </c>
      <c r="I13" s="29">
        <f t="shared" ref="I13:AB13" si="5">(I29+I30+I38+I39)</f>
        <v>2522</v>
      </c>
      <c r="J13" s="30">
        <f t="shared" si="5"/>
        <v>2671</v>
      </c>
      <c r="K13" s="31">
        <f t="shared" si="5"/>
        <v>3352</v>
      </c>
      <c r="L13" s="29">
        <f t="shared" si="5"/>
        <v>2697</v>
      </c>
      <c r="M13" s="29">
        <f t="shared" si="5"/>
        <v>3553</v>
      </c>
      <c r="N13" s="29">
        <f t="shared" si="5"/>
        <v>3255</v>
      </c>
      <c r="O13" s="30">
        <f t="shared" si="5"/>
        <v>2477</v>
      </c>
      <c r="P13" s="28">
        <f t="shared" si="5"/>
        <v>29984</v>
      </c>
      <c r="Q13" s="28">
        <f t="shared" si="5"/>
        <v>12716</v>
      </c>
      <c r="R13" s="28">
        <f t="shared" si="5"/>
        <v>17268</v>
      </c>
      <c r="S13" s="32">
        <f t="shared" si="5"/>
        <v>1384</v>
      </c>
      <c r="T13" s="29">
        <f t="shared" si="5"/>
        <v>1628</v>
      </c>
      <c r="U13" s="29">
        <f t="shared" si="5"/>
        <v>3645</v>
      </c>
      <c r="V13" s="29">
        <f t="shared" si="5"/>
        <v>2646</v>
      </c>
      <c r="W13" s="29">
        <f t="shared" si="5"/>
        <v>3413</v>
      </c>
      <c r="X13" s="29">
        <f t="shared" si="5"/>
        <v>2719</v>
      </c>
      <c r="Y13" s="29">
        <f t="shared" si="5"/>
        <v>3894</v>
      </c>
      <c r="Z13" s="29">
        <f t="shared" si="5"/>
        <v>3280</v>
      </c>
      <c r="AA13" s="29">
        <f t="shared" si="5"/>
        <v>3832</v>
      </c>
      <c r="AB13" s="33">
        <f t="shared" si="5"/>
        <v>3543</v>
      </c>
    </row>
    <row r="14" spans="2:28" x14ac:dyDescent="0.2">
      <c r="B14" s="111" t="s">
        <v>18</v>
      </c>
      <c r="C14" s="29">
        <f t="shared" si="1"/>
        <v>27027</v>
      </c>
      <c r="D14" s="29">
        <f t="shared" si="2"/>
        <v>14529</v>
      </c>
      <c r="E14" s="29">
        <f t="shared" si="3"/>
        <v>7242</v>
      </c>
      <c r="F14" s="28">
        <f>(F31+F32+F33+F37+F42+F43+F44+F53+F55)</f>
        <v>7287</v>
      </c>
      <c r="G14" s="29">
        <v>1968</v>
      </c>
      <c r="H14" s="29">
        <f>(H31+H32+H33+H37+H42+H43+H44+H53+H55)</f>
        <v>911</v>
      </c>
      <c r="I14" s="29">
        <f t="shared" ref="I14:AB14" si="6">(I31+I32+I33+I37+I42+I43+I44+I53+I55)</f>
        <v>2528</v>
      </c>
      <c r="J14" s="30">
        <f t="shared" si="6"/>
        <v>1835</v>
      </c>
      <c r="K14" s="31">
        <f t="shared" si="6"/>
        <v>1559</v>
      </c>
      <c r="L14" s="29">
        <f t="shared" si="6"/>
        <v>2782</v>
      </c>
      <c r="M14" s="29">
        <f t="shared" si="6"/>
        <v>1566</v>
      </c>
      <c r="N14" s="29">
        <f t="shared" si="6"/>
        <v>894</v>
      </c>
      <c r="O14" s="30">
        <f t="shared" si="6"/>
        <v>486</v>
      </c>
      <c r="P14" s="28">
        <f t="shared" si="6"/>
        <v>12498</v>
      </c>
      <c r="Q14" s="28">
        <f t="shared" si="6"/>
        <v>6587</v>
      </c>
      <c r="R14" s="28">
        <f t="shared" si="6"/>
        <v>5911</v>
      </c>
      <c r="S14" s="32">
        <f t="shared" si="6"/>
        <v>1126</v>
      </c>
      <c r="T14" s="29">
        <f t="shared" si="6"/>
        <v>1150</v>
      </c>
      <c r="U14" s="29">
        <f t="shared" si="6"/>
        <v>1146</v>
      </c>
      <c r="V14" s="29">
        <f t="shared" si="6"/>
        <v>1199</v>
      </c>
      <c r="W14" s="29">
        <f t="shared" si="6"/>
        <v>1966</v>
      </c>
      <c r="X14" s="29">
        <f t="shared" si="6"/>
        <v>1749</v>
      </c>
      <c r="Y14" s="29">
        <f t="shared" si="6"/>
        <v>1377</v>
      </c>
      <c r="Z14" s="29">
        <f t="shared" si="6"/>
        <v>971</v>
      </c>
      <c r="AA14" s="29">
        <f t="shared" si="6"/>
        <v>623</v>
      </c>
      <c r="AB14" s="33">
        <f t="shared" si="6"/>
        <v>1191</v>
      </c>
    </row>
    <row r="15" spans="2:28" x14ac:dyDescent="0.2">
      <c r="B15" s="27" t="s">
        <v>19</v>
      </c>
      <c r="C15" s="29">
        <f t="shared" si="1"/>
        <v>5619</v>
      </c>
      <c r="D15" s="29">
        <f t="shared" si="2"/>
        <v>1593</v>
      </c>
      <c r="E15" s="29">
        <f t="shared" si="3"/>
        <v>374</v>
      </c>
      <c r="F15" s="28">
        <f>(F47+F49+F61)</f>
        <v>1219</v>
      </c>
      <c r="G15" s="29">
        <v>20</v>
      </c>
      <c r="H15" s="29">
        <f>(H47+H49+H61)</f>
        <v>66</v>
      </c>
      <c r="I15" s="29">
        <f t="shared" ref="I15:AB15" si="7">(I47+I49+I61)</f>
        <v>113</v>
      </c>
      <c r="J15" s="30">
        <f t="shared" si="7"/>
        <v>175</v>
      </c>
      <c r="K15" s="31">
        <f t="shared" si="7"/>
        <v>141</v>
      </c>
      <c r="L15" s="29">
        <f t="shared" si="7"/>
        <v>688</v>
      </c>
      <c r="M15" s="29">
        <f t="shared" si="7"/>
        <v>244</v>
      </c>
      <c r="N15" s="29">
        <f t="shared" si="7"/>
        <v>14</v>
      </c>
      <c r="O15" s="30">
        <f t="shared" si="7"/>
        <v>132</v>
      </c>
      <c r="P15" s="28">
        <f t="shared" si="7"/>
        <v>4026</v>
      </c>
      <c r="Q15" s="28">
        <f t="shared" si="7"/>
        <v>1950</v>
      </c>
      <c r="R15" s="28">
        <f t="shared" si="7"/>
        <v>2076</v>
      </c>
      <c r="S15" s="32">
        <f t="shared" si="7"/>
        <v>132</v>
      </c>
      <c r="T15" s="29">
        <f t="shared" si="7"/>
        <v>241</v>
      </c>
      <c r="U15" s="29">
        <f t="shared" si="7"/>
        <v>266</v>
      </c>
      <c r="V15" s="29">
        <f t="shared" si="7"/>
        <v>628</v>
      </c>
      <c r="W15" s="29">
        <f t="shared" si="7"/>
        <v>683</v>
      </c>
      <c r="X15" s="29">
        <f t="shared" si="7"/>
        <v>426</v>
      </c>
      <c r="Y15" s="29">
        <f t="shared" si="7"/>
        <v>306</v>
      </c>
      <c r="Z15" s="29">
        <f t="shared" si="7"/>
        <v>528</v>
      </c>
      <c r="AA15" s="29">
        <f t="shared" si="7"/>
        <v>545</v>
      </c>
      <c r="AB15" s="33">
        <f t="shared" si="7"/>
        <v>271</v>
      </c>
    </row>
    <row r="16" spans="2:28" x14ac:dyDescent="0.2">
      <c r="B16" s="34" t="s">
        <v>20</v>
      </c>
      <c r="C16" s="36">
        <f t="shared" si="1"/>
        <v>14553</v>
      </c>
      <c r="D16" s="36">
        <f t="shared" si="2"/>
        <v>7744</v>
      </c>
      <c r="E16" s="36">
        <f t="shared" si="3"/>
        <v>3997</v>
      </c>
      <c r="F16" s="35">
        <f>(F17+F18)</f>
        <v>3747</v>
      </c>
      <c r="G16" s="36">
        <v>1518</v>
      </c>
      <c r="H16" s="36">
        <f>(H17+H18)</f>
        <v>389</v>
      </c>
      <c r="I16" s="36">
        <f t="shared" ref="I16:AB16" si="8">(I17+I18)</f>
        <v>822</v>
      </c>
      <c r="J16" s="37">
        <f t="shared" si="8"/>
        <v>1268</v>
      </c>
      <c r="K16" s="38">
        <f t="shared" si="8"/>
        <v>738</v>
      </c>
      <c r="L16" s="36">
        <f t="shared" si="8"/>
        <v>1084</v>
      </c>
      <c r="M16" s="36">
        <f t="shared" si="8"/>
        <v>622</v>
      </c>
      <c r="N16" s="36">
        <f t="shared" si="8"/>
        <v>956</v>
      </c>
      <c r="O16" s="37">
        <f t="shared" si="8"/>
        <v>347</v>
      </c>
      <c r="P16" s="35">
        <f t="shared" si="8"/>
        <v>6809</v>
      </c>
      <c r="Q16" s="35">
        <f t="shared" si="8"/>
        <v>3853</v>
      </c>
      <c r="R16" s="35">
        <f t="shared" si="8"/>
        <v>2956</v>
      </c>
      <c r="S16" s="39">
        <f t="shared" si="8"/>
        <v>348</v>
      </c>
      <c r="T16" s="36">
        <f t="shared" si="8"/>
        <v>1072</v>
      </c>
      <c r="U16" s="36">
        <f t="shared" si="8"/>
        <v>293</v>
      </c>
      <c r="V16" s="36">
        <f t="shared" si="8"/>
        <v>931</v>
      </c>
      <c r="W16" s="36">
        <f t="shared" si="8"/>
        <v>1209</v>
      </c>
      <c r="X16" s="36">
        <f t="shared" si="8"/>
        <v>935</v>
      </c>
      <c r="Y16" s="36">
        <f t="shared" si="8"/>
        <v>939</v>
      </c>
      <c r="Z16" s="36">
        <f t="shared" si="8"/>
        <v>510</v>
      </c>
      <c r="AA16" s="36">
        <f t="shared" si="8"/>
        <v>351</v>
      </c>
      <c r="AB16" s="40">
        <f t="shared" si="8"/>
        <v>221</v>
      </c>
    </row>
    <row r="17" spans="2:28" x14ac:dyDescent="0.2">
      <c r="B17" s="27" t="s">
        <v>21</v>
      </c>
      <c r="C17" s="29">
        <f t="shared" si="1"/>
        <v>10017</v>
      </c>
      <c r="D17" s="29">
        <f t="shared" si="2"/>
        <v>6815</v>
      </c>
      <c r="E17" s="29">
        <f t="shared" si="3"/>
        <v>3467</v>
      </c>
      <c r="F17" s="28">
        <f>(F34)</f>
        <v>3348</v>
      </c>
      <c r="G17" s="29">
        <v>1448</v>
      </c>
      <c r="H17" s="29">
        <f>(H34)</f>
        <v>269</v>
      </c>
      <c r="I17" s="29">
        <f t="shared" ref="I17:AB17" si="9">(I34)</f>
        <v>676</v>
      </c>
      <c r="J17" s="30">
        <f t="shared" si="9"/>
        <v>1074</v>
      </c>
      <c r="K17" s="31">
        <f t="shared" si="9"/>
        <v>580</v>
      </c>
      <c r="L17" s="29">
        <f t="shared" si="9"/>
        <v>1037</v>
      </c>
      <c r="M17" s="29">
        <f t="shared" si="9"/>
        <v>566</v>
      </c>
      <c r="N17" s="29">
        <f t="shared" si="9"/>
        <v>914</v>
      </c>
      <c r="O17" s="30">
        <f t="shared" si="9"/>
        <v>251</v>
      </c>
      <c r="P17" s="28">
        <f t="shared" si="9"/>
        <v>3202</v>
      </c>
      <c r="Q17" s="28">
        <f t="shared" si="9"/>
        <v>2176</v>
      </c>
      <c r="R17" s="28">
        <f t="shared" si="9"/>
        <v>1026</v>
      </c>
      <c r="S17" s="32">
        <f t="shared" si="9"/>
        <v>204</v>
      </c>
      <c r="T17" s="29">
        <f t="shared" si="9"/>
        <v>927</v>
      </c>
      <c r="U17" s="29">
        <f t="shared" si="9"/>
        <v>115</v>
      </c>
      <c r="V17" s="29">
        <f t="shared" si="9"/>
        <v>317</v>
      </c>
      <c r="W17" s="29">
        <f t="shared" si="9"/>
        <v>613</v>
      </c>
      <c r="X17" s="29">
        <f t="shared" si="9"/>
        <v>307</v>
      </c>
      <c r="Y17" s="29">
        <f t="shared" si="9"/>
        <v>489</v>
      </c>
      <c r="Z17" s="29">
        <f t="shared" si="9"/>
        <v>112</v>
      </c>
      <c r="AA17" s="29">
        <f t="shared" si="9"/>
        <v>80</v>
      </c>
      <c r="AB17" s="33">
        <f t="shared" si="9"/>
        <v>38</v>
      </c>
    </row>
    <row r="18" spans="2:28" x14ac:dyDescent="0.2">
      <c r="B18" s="27" t="s">
        <v>22</v>
      </c>
      <c r="C18" s="29">
        <f t="shared" si="1"/>
        <v>4536</v>
      </c>
      <c r="D18" s="29">
        <f t="shared" si="2"/>
        <v>929</v>
      </c>
      <c r="E18" s="29">
        <f t="shared" si="3"/>
        <v>530</v>
      </c>
      <c r="F18" s="28">
        <f>(F48+F52+F54+F56+F59+F60+F62)</f>
        <v>399</v>
      </c>
      <c r="G18" s="29">
        <v>70</v>
      </c>
      <c r="H18" s="29">
        <f>(H48+H52+H54+H56+H59+H60+H62)</f>
        <v>120</v>
      </c>
      <c r="I18" s="29">
        <f t="shared" ref="I18:AB18" si="10">(I48+I52+I54+I56+I59+I60+I62)</f>
        <v>146</v>
      </c>
      <c r="J18" s="30">
        <f t="shared" si="10"/>
        <v>194</v>
      </c>
      <c r="K18" s="31">
        <f t="shared" si="10"/>
        <v>158</v>
      </c>
      <c r="L18" s="29">
        <f t="shared" si="10"/>
        <v>47</v>
      </c>
      <c r="M18" s="29">
        <f t="shared" si="10"/>
        <v>56</v>
      </c>
      <c r="N18" s="29">
        <f t="shared" si="10"/>
        <v>42</v>
      </c>
      <c r="O18" s="30">
        <f t="shared" si="10"/>
        <v>96</v>
      </c>
      <c r="P18" s="28">
        <f t="shared" si="10"/>
        <v>3607</v>
      </c>
      <c r="Q18" s="28">
        <f t="shared" si="10"/>
        <v>1677</v>
      </c>
      <c r="R18" s="28">
        <f t="shared" si="10"/>
        <v>1930</v>
      </c>
      <c r="S18" s="32">
        <f t="shared" si="10"/>
        <v>144</v>
      </c>
      <c r="T18" s="29">
        <f t="shared" si="10"/>
        <v>145</v>
      </c>
      <c r="U18" s="29">
        <f t="shared" si="10"/>
        <v>178</v>
      </c>
      <c r="V18" s="29">
        <f t="shared" si="10"/>
        <v>614</v>
      </c>
      <c r="W18" s="29">
        <f t="shared" si="10"/>
        <v>596</v>
      </c>
      <c r="X18" s="29">
        <f t="shared" si="10"/>
        <v>628</v>
      </c>
      <c r="Y18" s="29">
        <f t="shared" si="10"/>
        <v>450</v>
      </c>
      <c r="Z18" s="29">
        <f t="shared" si="10"/>
        <v>398</v>
      </c>
      <c r="AA18" s="29">
        <f t="shared" si="10"/>
        <v>271</v>
      </c>
      <c r="AB18" s="33">
        <f t="shared" si="10"/>
        <v>183</v>
      </c>
    </row>
    <row r="19" spans="2:28" x14ac:dyDescent="0.2">
      <c r="B19" s="111"/>
      <c r="C19" s="112"/>
      <c r="D19" s="112"/>
      <c r="E19" s="112"/>
      <c r="F19" s="41"/>
      <c r="G19" s="36"/>
      <c r="H19" s="36"/>
      <c r="I19" s="42"/>
      <c r="J19" s="43"/>
      <c r="K19" s="44"/>
      <c r="L19" s="42"/>
      <c r="M19" s="42"/>
      <c r="N19" s="42"/>
      <c r="O19" s="43"/>
      <c r="P19" s="41"/>
      <c r="Q19" s="41"/>
      <c r="R19" s="41"/>
      <c r="S19" s="45"/>
      <c r="T19" s="42"/>
      <c r="U19" s="42"/>
      <c r="V19" s="42"/>
      <c r="W19" s="42"/>
      <c r="X19" s="42"/>
      <c r="Y19" s="42"/>
      <c r="Z19" s="42"/>
      <c r="AA19" s="42"/>
      <c r="AB19" s="46"/>
    </row>
    <row r="20" spans="2:28" x14ac:dyDescent="0.2">
      <c r="B20" s="110" t="s">
        <v>23</v>
      </c>
      <c r="C20" s="36">
        <f t="shared" ref="C20:C25" si="11">(D20+P20)</f>
        <v>102084</v>
      </c>
      <c r="D20" s="36">
        <f t="shared" ref="D20:D25" si="12">(F20+E20)</f>
        <v>48995</v>
      </c>
      <c r="E20" s="36">
        <f t="shared" ref="E20:E25" si="13">(J20+I20+H20+G20)</f>
        <v>21410</v>
      </c>
      <c r="F20" s="35">
        <f>(F21+F24)</f>
        <v>27585</v>
      </c>
      <c r="G20" s="36">
        <v>5672</v>
      </c>
      <c r="H20" s="36">
        <f>(H21+H24)</f>
        <v>3840</v>
      </c>
      <c r="I20" s="36">
        <f t="shared" ref="I20:AB20" si="14">(I21+I24)</f>
        <v>5949</v>
      </c>
      <c r="J20" s="37">
        <f t="shared" si="14"/>
        <v>5949</v>
      </c>
      <c r="K20" s="113">
        <f t="shared" si="14"/>
        <v>5790</v>
      </c>
      <c r="L20" s="36">
        <f t="shared" si="14"/>
        <v>7251</v>
      </c>
      <c r="M20" s="36">
        <f t="shared" si="14"/>
        <v>5983</v>
      </c>
      <c r="N20" s="36">
        <f t="shared" si="14"/>
        <v>5119</v>
      </c>
      <c r="O20" s="114">
        <f t="shared" si="14"/>
        <v>3442</v>
      </c>
      <c r="P20" s="35">
        <f t="shared" si="14"/>
        <v>53089</v>
      </c>
      <c r="Q20" s="35">
        <f t="shared" si="14"/>
        <v>25026</v>
      </c>
      <c r="R20" s="35">
        <f t="shared" si="14"/>
        <v>28063</v>
      </c>
      <c r="S20" s="38">
        <f t="shared" si="14"/>
        <v>2990</v>
      </c>
      <c r="T20" s="36">
        <f t="shared" si="14"/>
        <v>4089</v>
      </c>
      <c r="U20" s="36">
        <f t="shared" si="14"/>
        <v>5301</v>
      </c>
      <c r="V20" s="36">
        <f t="shared" si="14"/>
        <v>5400</v>
      </c>
      <c r="W20" s="36">
        <f t="shared" si="14"/>
        <v>7246</v>
      </c>
      <c r="X20" s="36">
        <f t="shared" si="14"/>
        <v>5823</v>
      </c>
      <c r="Y20" s="36">
        <f t="shared" si="14"/>
        <v>6459</v>
      </c>
      <c r="Z20" s="36">
        <f t="shared" si="14"/>
        <v>5249</v>
      </c>
      <c r="AA20" s="36">
        <f t="shared" si="14"/>
        <v>5306</v>
      </c>
      <c r="AB20" s="62">
        <f t="shared" si="14"/>
        <v>5226</v>
      </c>
    </row>
    <row r="21" spans="2:28" x14ac:dyDescent="0.2">
      <c r="B21" s="111" t="s">
        <v>24</v>
      </c>
      <c r="C21" s="29">
        <f t="shared" si="11"/>
        <v>101324</v>
      </c>
      <c r="D21" s="29">
        <f t="shared" si="12"/>
        <v>48742</v>
      </c>
      <c r="E21" s="29">
        <f t="shared" si="13"/>
        <v>21347</v>
      </c>
      <c r="F21" s="28">
        <f>(F22+F23)</f>
        <v>27395</v>
      </c>
      <c r="G21" s="29">
        <v>5652</v>
      </c>
      <c r="H21" s="29">
        <f>(H22+H23)</f>
        <v>3838</v>
      </c>
      <c r="I21" s="29">
        <f t="shared" ref="I21:AB21" si="15">(I22+I23)</f>
        <v>5908</v>
      </c>
      <c r="J21" s="30">
        <f t="shared" si="15"/>
        <v>5949</v>
      </c>
      <c r="K21" s="115">
        <f t="shared" si="15"/>
        <v>5790</v>
      </c>
      <c r="L21" s="29">
        <f t="shared" si="15"/>
        <v>7211</v>
      </c>
      <c r="M21" s="29">
        <f t="shared" si="15"/>
        <v>5929</v>
      </c>
      <c r="N21" s="29">
        <f t="shared" si="15"/>
        <v>5119</v>
      </c>
      <c r="O21" s="116">
        <f t="shared" si="15"/>
        <v>3346</v>
      </c>
      <c r="P21" s="28">
        <f t="shared" si="15"/>
        <v>52582</v>
      </c>
      <c r="Q21" s="28">
        <f t="shared" si="15"/>
        <v>24581</v>
      </c>
      <c r="R21" s="28">
        <f t="shared" si="15"/>
        <v>28001</v>
      </c>
      <c r="S21" s="31">
        <f t="shared" si="15"/>
        <v>2949</v>
      </c>
      <c r="T21" s="29">
        <f t="shared" si="15"/>
        <v>3993</v>
      </c>
      <c r="U21" s="29">
        <f t="shared" si="15"/>
        <v>5271</v>
      </c>
      <c r="V21" s="29">
        <f t="shared" si="15"/>
        <v>5274</v>
      </c>
      <c r="W21" s="29">
        <f t="shared" si="15"/>
        <v>7094</v>
      </c>
      <c r="X21" s="29">
        <f t="shared" si="15"/>
        <v>5763</v>
      </c>
      <c r="Y21" s="29">
        <f t="shared" si="15"/>
        <v>6457</v>
      </c>
      <c r="Z21" s="29">
        <f t="shared" si="15"/>
        <v>5249</v>
      </c>
      <c r="AA21" s="29">
        <f t="shared" si="15"/>
        <v>5306</v>
      </c>
      <c r="AB21" s="117">
        <f t="shared" si="15"/>
        <v>5226</v>
      </c>
    </row>
    <row r="22" spans="2:28" x14ac:dyDescent="0.2">
      <c r="B22" s="111" t="s">
        <v>25</v>
      </c>
      <c r="C22" s="29">
        <f t="shared" si="11"/>
        <v>84174</v>
      </c>
      <c r="D22" s="29">
        <f t="shared" si="12"/>
        <v>40785</v>
      </c>
      <c r="E22" s="29">
        <f t="shared" si="13"/>
        <v>17091</v>
      </c>
      <c r="F22" s="28">
        <f>(F29+F30+F33+F34+F38+F39+F44+F47+F49+F53+F55+F61)</f>
        <v>23694</v>
      </c>
      <c r="G22" s="29">
        <v>5002</v>
      </c>
      <c r="H22" s="29">
        <f>(H29+H30+H33+H34+H38+H39+H44+H47+H49+H53+H55+H61)</f>
        <v>3211</v>
      </c>
      <c r="I22" s="29">
        <f t="shared" ref="I22:AB22" si="16">(I29+I30+I33+I34+I38+I39+I44+I47+I49+I53+I55+I61)</f>
        <v>4461</v>
      </c>
      <c r="J22" s="30">
        <f t="shared" si="16"/>
        <v>4417</v>
      </c>
      <c r="K22" s="115">
        <f t="shared" si="16"/>
        <v>4743</v>
      </c>
      <c r="L22" s="29">
        <f t="shared" si="16"/>
        <v>5543</v>
      </c>
      <c r="M22" s="29">
        <f t="shared" si="16"/>
        <v>5579</v>
      </c>
      <c r="N22" s="29">
        <f t="shared" si="16"/>
        <v>4650</v>
      </c>
      <c r="O22" s="116">
        <f t="shared" si="16"/>
        <v>3179</v>
      </c>
      <c r="P22" s="28">
        <f t="shared" si="16"/>
        <v>43389</v>
      </c>
      <c r="Q22" s="28">
        <f t="shared" si="16"/>
        <v>19790</v>
      </c>
      <c r="R22" s="28">
        <f t="shared" si="16"/>
        <v>23599</v>
      </c>
      <c r="S22" s="31">
        <f t="shared" si="16"/>
        <v>2327</v>
      </c>
      <c r="T22" s="29">
        <f t="shared" si="16"/>
        <v>3478</v>
      </c>
      <c r="U22" s="29">
        <f t="shared" si="16"/>
        <v>4481</v>
      </c>
      <c r="V22" s="29">
        <f t="shared" si="16"/>
        <v>4194</v>
      </c>
      <c r="W22" s="29">
        <f t="shared" si="16"/>
        <v>5310</v>
      </c>
      <c r="X22" s="29">
        <f t="shared" si="16"/>
        <v>4432</v>
      </c>
      <c r="Y22" s="29">
        <f t="shared" si="16"/>
        <v>5558</v>
      </c>
      <c r="Z22" s="29">
        <f t="shared" si="16"/>
        <v>4302</v>
      </c>
      <c r="AA22" s="29">
        <f t="shared" si="16"/>
        <v>4699</v>
      </c>
      <c r="AB22" s="117">
        <f t="shared" si="16"/>
        <v>4608</v>
      </c>
    </row>
    <row r="23" spans="2:28" x14ac:dyDescent="0.2">
      <c r="B23" s="111" t="s">
        <v>26</v>
      </c>
      <c r="C23" s="29">
        <f t="shared" si="11"/>
        <v>17150</v>
      </c>
      <c r="D23" s="29">
        <f t="shared" si="12"/>
        <v>7957</v>
      </c>
      <c r="E23" s="29">
        <f t="shared" si="13"/>
        <v>4256</v>
      </c>
      <c r="F23" s="28">
        <f>(F31+F32+F37+F42+F43+F60+F62)</f>
        <v>3701</v>
      </c>
      <c r="G23" s="29">
        <v>650</v>
      </c>
      <c r="H23" s="29">
        <f>(H31+H32+H37+H42+H43+H60+H62)</f>
        <v>627</v>
      </c>
      <c r="I23" s="29">
        <f t="shared" ref="I23:AB23" si="17">(I31+I32+I37+I42+I43+I60+I62)</f>
        <v>1447</v>
      </c>
      <c r="J23" s="30">
        <f t="shared" si="17"/>
        <v>1532</v>
      </c>
      <c r="K23" s="115">
        <f t="shared" si="17"/>
        <v>1047</v>
      </c>
      <c r="L23" s="29">
        <f t="shared" si="17"/>
        <v>1668</v>
      </c>
      <c r="M23" s="29">
        <f t="shared" si="17"/>
        <v>350</v>
      </c>
      <c r="N23" s="29">
        <f t="shared" si="17"/>
        <v>469</v>
      </c>
      <c r="O23" s="116">
        <f t="shared" si="17"/>
        <v>167</v>
      </c>
      <c r="P23" s="28">
        <f t="shared" si="17"/>
        <v>9193</v>
      </c>
      <c r="Q23" s="28">
        <f t="shared" si="17"/>
        <v>4791</v>
      </c>
      <c r="R23" s="28">
        <f t="shared" si="17"/>
        <v>4402</v>
      </c>
      <c r="S23" s="31">
        <f t="shared" si="17"/>
        <v>622</v>
      </c>
      <c r="T23" s="29">
        <f t="shared" si="17"/>
        <v>515</v>
      </c>
      <c r="U23" s="29">
        <f t="shared" si="17"/>
        <v>790</v>
      </c>
      <c r="V23" s="29">
        <f t="shared" si="17"/>
        <v>1080</v>
      </c>
      <c r="W23" s="29">
        <f t="shared" si="17"/>
        <v>1784</v>
      </c>
      <c r="X23" s="29">
        <f t="shared" si="17"/>
        <v>1331</v>
      </c>
      <c r="Y23" s="29">
        <f t="shared" si="17"/>
        <v>899</v>
      </c>
      <c r="Z23" s="29">
        <f t="shared" si="17"/>
        <v>947</v>
      </c>
      <c r="AA23" s="29">
        <f t="shared" si="17"/>
        <v>607</v>
      </c>
      <c r="AB23" s="117">
        <f t="shared" si="17"/>
        <v>618</v>
      </c>
    </row>
    <row r="24" spans="2:28" x14ac:dyDescent="0.2">
      <c r="B24" s="111" t="s">
        <v>27</v>
      </c>
      <c r="C24" s="29">
        <f t="shared" si="11"/>
        <v>760</v>
      </c>
      <c r="D24" s="29">
        <f t="shared" si="12"/>
        <v>253</v>
      </c>
      <c r="E24" s="29">
        <f t="shared" si="13"/>
        <v>63</v>
      </c>
      <c r="F24" s="28">
        <f>(F56+F59)</f>
        <v>190</v>
      </c>
      <c r="G24" s="29">
        <v>20</v>
      </c>
      <c r="H24" s="29">
        <f>(H56+H59)</f>
        <v>2</v>
      </c>
      <c r="I24" s="29">
        <f t="shared" ref="I24:AB24" si="18">(I56+I59)</f>
        <v>41</v>
      </c>
      <c r="J24" s="30">
        <f t="shared" si="18"/>
        <v>0</v>
      </c>
      <c r="K24" s="115">
        <f t="shared" si="18"/>
        <v>0</v>
      </c>
      <c r="L24" s="29">
        <f t="shared" si="18"/>
        <v>40</v>
      </c>
      <c r="M24" s="29">
        <f t="shared" si="18"/>
        <v>54</v>
      </c>
      <c r="N24" s="29">
        <f t="shared" si="18"/>
        <v>0</v>
      </c>
      <c r="O24" s="116">
        <f t="shared" si="18"/>
        <v>96</v>
      </c>
      <c r="P24" s="28">
        <f t="shared" si="18"/>
        <v>507</v>
      </c>
      <c r="Q24" s="28">
        <f t="shared" si="18"/>
        <v>445</v>
      </c>
      <c r="R24" s="28">
        <f t="shared" si="18"/>
        <v>62</v>
      </c>
      <c r="S24" s="31">
        <f t="shared" si="18"/>
        <v>41</v>
      </c>
      <c r="T24" s="29">
        <f t="shared" si="18"/>
        <v>96</v>
      </c>
      <c r="U24" s="29">
        <f t="shared" si="18"/>
        <v>30</v>
      </c>
      <c r="V24" s="29">
        <f t="shared" si="18"/>
        <v>126</v>
      </c>
      <c r="W24" s="29">
        <f t="shared" si="18"/>
        <v>152</v>
      </c>
      <c r="X24" s="29">
        <f t="shared" si="18"/>
        <v>60</v>
      </c>
      <c r="Y24" s="29">
        <f t="shared" si="18"/>
        <v>2</v>
      </c>
      <c r="Z24" s="29">
        <f t="shared" si="18"/>
        <v>0</v>
      </c>
      <c r="AA24" s="29">
        <f t="shared" si="18"/>
        <v>0</v>
      </c>
      <c r="AB24" s="117">
        <f t="shared" si="18"/>
        <v>0</v>
      </c>
    </row>
    <row r="25" spans="2:28" x14ac:dyDescent="0.2">
      <c r="B25" s="118" t="s">
        <v>28</v>
      </c>
      <c r="C25" s="29">
        <f t="shared" si="11"/>
        <v>266</v>
      </c>
      <c r="D25" s="29">
        <f t="shared" si="12"/>
        <v>38</v>
      </c>
      <c r="E25" s="29">
        <f t="shared" si="13"/>
        <v>36</v>
      </c>
      <c r="F25" s="35">
        <f>(F48+F52+F54)</f>
        <v>2</v>
      </c>
      <c r="G25" s="36">
        <v>0</v>
      </c>
      <c r="H25" s="36">
        <f>(H48+H52+H54)</f>
        <v>0</v>
      </c>
      <c r="I25" s="36">
        <f t="shared" ref="I25:AB25" si="19">(I48+I52+I54)</f>
        <v>36</v>
      </c>
      <c r="J25" s="37">
        <f t="shared" si="19"/>
        <v>0</v>
      </c>
      <c r="K25" s="113">
        <f t="shared" si="19"/>
        <v>0</v>
      </c>
      <c r="L25" s="36">
        <f t="shared" si="19"/>
        <v>0</v>
      </c>
      <c r="M25" s="36">
        <f t="shared" si="19"/>
        <v>2</v>
      </c>
      <c r="N25" s="36">
        <f t="shared" si="19"/>
        <v>0</v>
      </c>
      <c r="O25" s="114">
        <f t="shared" si="19"/>
        <v>0</v>
      </c>
      <c r="P25" s="35">
        <f t="shared" si="19"/>
        <v>228</v>
      </c>
      <c r="Q25" s="35">
        <f t="shared" si="19"/>
        <v>80</v>
      </c>
      <c r="R25" s="35">
        <f t="shared" si="19"/>
        <v>148</v>
      </c>
      <c r="S25" s="38">
        <f t="shared" si="19"/>
        <v>0</v>
      </c>
      <c r="T25" s="36">
        <f t="shared" si="19"/>
        <v>2</v>
      </c>
      <c r="U25" s="36">
        <f t="shared" si="19"/>
        <v>49</v>
      </c>
      <c r="V25" s="36">
        <f t="shared" si="19"/>
        <v>4</v>
      </c>
      <c r="W25" s="36">
        <f t="shared" si="19"/>
        <v>25</v>
      </c>
      <c r="X25" s="36">
        <f t="shared" si="19"/>
        <v>6</v>
      </c>
      <c r="Y25" s="36">
        <f t="shared" si="19"/>
        <v>57</v>
      </c>
      <c r="Z25" s="36">
        <f t="shared" si="19"/>
        <v>40</v>
      </c>
      <c r="AA25" s="36">
        <f t="shared" si="19"/>
        <v>45</v>
      </c>
      <c r="AB25" s="62">
        <f t="shared" si="19"/>
        <v>0</v>
      </c>
    </row>
    <row r="26" spans="2:28" x14ac:dyDescent="0.2">
      <c r="B26" s="47"/>
      <c r="C26" s="29"/>
      <c r="D26" s="29"/>
      <c r="E26" s="29"/>
      <c r="F26" s="48"/>
      <c r="G26" s="29"/>
      <c r="H26" s="49"/>
      <c r="I26" s="50"/>
      <c r="J26" s="51"/>
      <c r="K26" s="52"/>
      <c r="L26" s="119"/>
      <c r="M26" s="120"/>
      <c r="N26" s="24"/>
      <c r="O26" s="53"/>
      <c r="P26" s="121"/>
      <c r="Q26" s="48"/>
      <c r="R26" s="48"/>
      <c r="S26" s="54"/>
      <c r="T26" s="24"/>
      <c r="U26" s="24"/>
      <c r="V26" s="24"/>
      <c r="W26" s="24"/>
      <c r="X26" s="24"/>
      <c r="Y26" s="122"/>
      <c r="Z26" s="29"/>
      <c r="AA26" s="29"/>
      <c r="AB26" s="55"/>
    </row>
    <row r="27" spans="2:28" x14ac:dyDescent="0.2">
      <c r="B27" s="47"/>
      <c r="C27" s="42"/>
      <c r="D27" s="42"/>
      <c r="E27" s="42"/>
      <c r="F27" s="48"/>
      <c r="G27" s="42"/>
      <c r="H27" s="49"/>
      <c r="I27" s="56"/>
      <c r="J27" s="56"/>
      <c r="K27" s="52"/>
      <c r="L27" s="119"/>
      <c r="M27" s="120"/>
      <c r="N27" s="24"/>
      <c r="O27" s="57"/>
      <c r="P27" s="121"/>
      <c r="Q27" s="48"/>
      <c r="R27" s="48"/>
      <c r="S27" s="23"/>
      <c r="T27" s="24"/>
      <c r="U27" s="24"/>
      <c r="V27" s="24"/>
      <c r="W27" s="24"/>
      <c r="X27" s="24"/>
      <c r="Y27" s="69"/>
      <c r="Z27" s="24"/>
      <c r="AA27" s="29"/>
      <c r="AB27" s="55"/>
    </row>
    <row r="28" spans="2:28" x14ac:dyDescent="0.2">
      <c r="B28" s="47" t="s">
        <v>29</v>
      </c>
      <c r="C28" s="36">
        <f t="shared" ref="C28:C34" si="20">(D28+P28)</f>
        <v>47366</v>
      </c>
      <c r="D28" s="36">
        <f t="shared" ref="D28:D34" si="21">(F28+E28)</f>
        <v>25490</v>
      </c>
      <c r="E28" s="36">
        <f t="shared" ref="E28:E34" si="22">(J28+I28+H28+G28)</f>
        <v>12684</v>
      </c>
      <c r="F28" s="58">
        <f t="shared" ref="F28:F34" si="23">(K28+L28+M28+N28+O28)</f>
        <v>12806</v>
      </c>
      <c r="G28" s="36">
        <v>3856</v>
      </c>
      <c r="H28" s="36">
        <v>1840</v>
      </c>
      <c r="I28" s="59">
        <f>SUM(I29:I34)</f>
        <v>3313</v>
      </c>
      <c r="J28" s="36">
        <f>SUM(J29:J34)</f>
        <v>3675</v>
      </c>
      <c r="K28" s="60">
        <v>2433</v>
      </c>
      <c r="L28" s="38">
        <v>3418</v>
      </c>
      <c r="M28" s="36">
        <f>SUM(M29:M34)</f>
        <v>2061</v>
      </c>
      <c r="N28" s="61">
        <v>2876</v>
      </c>
      <c r="O28" s="123">
        <v>2018</v>
      </c>
      <c r="P28" s="35">
        <f t="shared" ref="P28:P34" si="24">(S28+T28+U28+V28+W28+X28+Y28+Z28+AA28+AB28)</f>
        <v>21876</v>
      </c>
      <c r="Q28" s="58">
        <f t="shared" ref="Q28:Q34" si="25">(S28+T28+U28+V28+W28)</f>
        <v>10567</v>
      </c>
      <c r="R28" s="58">
        <f t="shared" ref="R28:R34" si="26">(X28+Y28+Z28+AA28+AB28)</f>
        <v>11309</v>
      </c>
      <c r="S28" s="124">
        <v>1996</v>
      </c>
      <c r="T28" s="36">
        <v>2413</v>
      </c>
      <c r="U28" s="36">
        <v>1432</v>
      </c>
      <c r="V28" s="36">
        <v>1794</v>
      </c>
      <c r="W28" s="36">
        <v>2932</v>
      </c>
      <c r="X28" s="36">
        <v>2775</v>
      </c>
      <c r="Y28" s="36">
        <v>2817</v>
      </c>
      <c r="Z28" s="36">
        <v>1640</v>
      </c>
      <c r="AA28" s="36">
        <v>1973</v>
      </c>
      <c r="AB28" s="62">
        <v>2104</v>
      </c>
    </row>
    <row r="29" spans="2:28" x14ac:dyDescent="0.2">
      <c r="B29" s="47" t="s">
        <v>30</v>
      </c>
      <c r="C29" s="29">
        <f t="shared" si="20"/>
        <v>12014</v>
      </c>
      <c r="D29" s="29">
        <f t="shared" si="21"/>
        <v>6633</v>
      </c>
      <c r="E29" s="29">
        <f t="shared" si="22"/>
        <v>2393</v>
      </c>
      <c r="F29" s="48">
        <f t="shared" si="23"/>
        <v>4240</v>
      </c>
      <c r="G29" s="29">
        <v>6</v>
      </c>
      <c r="H29" s="29">
        <v>581</v>
      </c>
      <c r="I29" s="29">
        <v>715</v>
      </c>
      <c r="J29" s="29">
        <v>1091</v>
      </c>
      <c r="K29" s="52">
        <v>763</v>
      </c>
      <c r="L29" s="31">
        <v>447</v>
      </c>
      <c r="M29" s="29">
        <v>652</v>
      </c>
      <c r="N29" s="63">
        <v>1531</v>
      </c>
      <c r="O29" s="125">
        <v>847</v>
      </c>
      <c r="P29" s="28">
        <f t="shared" si="24"/>
        <v>5381</v>
      </c>
      <c r="Q29" s="48">
        <f t="shared" si="25"/>
        <v>2529</v>
      </c>
      <c r="R29" s="48">
        <f t="shared" si="26"/>
        <v>2852</v>
      </c>
      <c r="S29" s="126">
        <v>353</v>
      </c>
      <c r="T29" s="29">
        <v>150</v>
      </c>
      <c r="U29" s="29">
        <v>790</v>
      </c>
      <c r="V29" s="29">
        <v>306</v>
      </c>
      <c r="W29" s="29">
        <v>930</v>
      </c>
      <c r="X29" s="29">
        <v>595</v>
      </c>
      <c r="Y29" s="29">
        <v>837</v>
      </c>
      <c r="Z29" s="29">
        <v>333</v>
      </c>
      <c r="AA29" s="29">
        <v>479</v>
      </c>
      <c r="AB29" s="55">
        <v>608</v>
      </c>
    </row>
    <row r="30" spans="2:28" x14ac:dyDescent="0.2">
      <c r="B30" s="47" t="s">
        <v>31</v>
      </c>
      <c r="C30" s="29">
        <f t="shared" si="20"/>
        <v>10384</v>
      </c>
      <c r="D30" s="29">
        <f t="shared" si="21"/>
        <v>3765</v>
      </c>
      <c r="E30" s="29">
        <f t="shared" si="22"/>
        <v>2533</v>
      </c>
      <c r="F30" s="48">
        <f t="shared" si="23"/>
        <v>1232</v>
      </c>
      <c r="G30" s="29">
        <v>1028</v>
      </c>
      <c r="H30" s="29">
        <v>406</v>
      </c>
      <c r="I30" s="29">
        <v>551</v>
      </c>
      <c r="J30" s="29">
        <v>548</v>
      </c>
      <c r="K30" s="52">
        <v>190</v>
      </c>
      <c r="L30" s="31">
        <v>388</v>
      </c>
      <c r="M30" s="29">
        <v>19</v>
      </c>
      <c r="N30" s="63">
        <v>0</v>
      </c>
      <c r="O30" s="125">
        <v>635</v>
      </c>
      <c r="P30" s="28">
        <f t="shared" si="24"/>
        <v>6619</v>
      </c>
      <c r="Q30" s="48">
        <f t="shared" si="25"/>
        <v>2476</v>
      </c>
      <c r="R30" s="48">
        <f t="shared" si="26"/>
        <v>4143</v>
      </c>
      <c r="S30" s="126">
        <v>583</v>
      </c>
      <c r="T30" s="29">
        <v>957</v>
      </c>
      <c r="U30" s="29">
        <v>83</v>
      </c>
      <c r="V30" s="29">
        <v>431</v>
      </c>
      <c r="W30" s="29">
        <v>422</v>
      </c>
      <c r="X30" s="29">
        <v>606</v>
      </c>
      <c r="Y30" s="29">
        <v>838</v>
      </c>
      <c r="Z30" s="29">
        <v>765</v>
      </c>
      <c r="AA30" s="29">
        <v>1295</v>
      </c>
      <c r="AB30" s="55">
        <v>639</v>
      </c>
    </row>
    <row r="31" spans="2:28" x14ac:dyDescent="0.2">
      <c r="B31" s="47" t="s">
        <v>32</v>
      </c>
      <c r="C31" s="29">
        <f t="shared" si="20"/>
        <v>1132</v>
      </c>
      <c r="D31" s="29">
        <f t="shared" si="21"/>
        <v>321</v>
      </c>
      <c r="E31" s="29">
        <f t="shared" si="22"/>
        <v>163</v>
      </c>
      <c r="F31" s="48">
        <f t="shared" si="23"/>
        <v>158</v>
      </c>
      <c r="G31" s="29">
        <v>111</v>
      </c>
      <c r="H31" s="29">
        <v>4</v>
      </c>
      <c r="I31" s="29">
        <v>8</v>
      </c>
      <c r="J31" s="29">
        <v>40</v>
      </c>
      <c r="K31" s="52">
        <v>50</v>
      </c>
      <c r="L31" s="31">
        <v>100</v>
      </c>
      <c r="M31" s="29">
        <v>8</v>
      </c>
      <c r="N31" s="63">
        <v>0</v>
      </c>
      <c r="O31" s="125">
        <v>0</v>
      </c>
      <c r="P31" s="28">
        <f t="shared" si="24"/>
        <v>811</v>
      </c>
      <c r="Q31" s="48">
        <f t="shared" si="25"/>
        <v>136</v>
      </c>
      <c r="R31" s="48">
        <f t="shared" si="26"/>
        <v>675</v>
      </c>
      <c r="S31" s="126">
        <v>38</v>
      </c>
      <c r="T31" s="29">
        <v>8</v>
      </c>
      <c r="U31" s="29">
        <v>0</v>
      </c>
      <c r="V31" s="29">
        <v>4</v>
      </c>
      <c r="W31" s="29">
        <v>86</v>
      </c>
      <c r="X31" s="29">
        <v>308</v>
      </c>
      <c r="Y31" s="29">
        <v>60</v>
      </c>
      <c r="Z31" s="29">
        <v>155</v>
      </c>
      <c r="AA31" s="29">
        <v>40</v>
      </c>
      <c r="AB31" s="55">
        <v>112</v>
      </c>
    </row>
    <row r="32" spans="2:28" x14ac:dyDescent="0.2">
      <c r="B32" s="47" t="s">
        <v>33</v>
      </c>
      <c r="C32" s="29">
        <f t="shared" si="20"/>
        <v>4020</v>
      </c>
      <c r="D32" s="29">
        <f t="shared" si="21"/>
        <v>2025</v>
      </c>
      <c r="E32" s="29">
        <f t="shared" si="22"/>
        <v>893</v>
      </c>
      <c r="F32" s="48">
        <f t="shared" si="23"/>
        <v>1132</v>
      </c>
      <c r="G32" s="29">
        <v>25</v>
      </c>
      <c r="H32" s="29">
        <v>178</v>
      </c>
      <c r="I32" s="29">
        <v>248</v>
      </c>
      <c r="J32" s="29">
        <v>442</v>
      </c>
      <c r="K32" s="52">
        <v>335</v>
      </c>
      <c r="L32" s="31">
        <v>414</v>
      </c>
      <c r="M32" s="29">
        <v>68</v>
      </c>
      <c r="N32" s="63">
        <v>245</v>
      </c>
      <c r="O32" s="125">
        <v>70</v>
      </c>
      <c r="P32" s="28">
        <f t="shared" si="24"/>
        <v>1995</v>
      </c>
      <c r="Q32" s="48">
        <f t="shared" si="25"/>
        <v>1161</v>
      </c>
      <c r="R32" s="48">
        <f t="shared" si="26"/>
        <v>834</v>
      </c>
      <c r="S32" s="126">
        <v>235</v>
      </c>
      <c r="T32" s="29">
        <v>105</v>
      </c>
      <c r="U32" s="29">
        <v>169</v>
      </c>
      <c r="V32" s="29">
        <v>209</v>
      </c>
      <c r="W32" s="29">
        <v>443</v>
      </c>
      <c r="X32" s="29">
        <v>406</v>
      </c>
      <c r="Y32" s="29">
        <v>124</v>
      </c>
      <c r="Z32" s="29">
        <v>69</v>
      </c>
      <c r="AA32" s="29">
        <v>79</v>
      </c>
      <c r="AB32" s="55">
        <v>156</v>
      </c>
    </row>
    <row r="33" spans="2:28" x14ac:dyDescent="0.2">
      <c r="B33" s="47" t="s">
        <v>34</v>
      </c>
      <c r="C33" s="29">
        <f t="shared" si="20"/>
        <v>9799</v>
      </c>
      <c r="D33" s="29">
        <f t="shared" si="21"/>
        <v>5931</v>
      </c>
      <c r="E33" s="29">
        <f t="shared" si="22"/>
        <v>3235</v>
      </c>
      <c r="F33" s="48">
        <f t="shared" si="23"/>
        <v>2696</v>
      </c>
      <c r="G33" s="29">
        <v>1238</v>
      </c>
      <c r="H33" s="29">
        <v>402</v>
      </c>
      <c r="I33" s="29">
        <v>1115</v>
      </c>
      <c r="J33" s="29">
        <v>480</v>
      </c>
      <c r="K33" s="52">
        <v>515</v>
      </c>
      <c r="L33" s="31">
        <v>1032</v>
      </c>
      <c r="M33" s="29">
        <v>748</v>
      </c>
      <c r="N33" s="63">
        <v>186</v>
      </c>
      <c r="O33" s="125">
        <v>215</v>
      </c>
      <c r="P33" s="28">
        <f t="shared" si="24"/>
        <v>3868</v>
      </c>
      <c r="Q33" s="48">
        <f t="shared" si="25"/>
        <v>2089</v>
      </c>
      <c r="R33" s="48">
        <f t="shared" si="26"/>
        <v>1779</v>
      </c>
      <c r="S33" s="126">
        <v>583</v>
      </c>
      <c r="T33" s="29">
        <v>266</v>
      </c>
      <c r="U33" s="29">
        <v>275</v>
      </c>
      <c r="V33" s="29">
        <v>527</v>
      </c>
      <c r="W33" s="29">
        <v>438</v>
      </c>
      <c r="X33" s="29">
        <v>553</v>
      </c>
      <c r="Y33" s="29">
        <v>469</v>
      </c>
      <c r="Z33" s="29">
        <v>206</v>
      </c>
      <c r="AA33" s="29">
        <v>0</v>
      </c>
      <c r="AB33" s="55">
        <v>551</v>
      </c>
    </row>
    <row r="34" spans="2:28" x14ac:dyDescent="0.2">
      <c r="B34" s="47" t="s">
        <v>35</v>
      </c>
      <c r="C34" s="29">
        <f t="shared" si="20"/>
        <v>10017</v>
      </c>
      <c r="D34" s="29">
        <f t="shared" si="21"/>
        <v>6815</v>
      </c>
      <c r="E34" s="29">
        <f t="shared" si="22"/>
        <v>3467</v>
      </c>
      <c r="F34" s="48">
        <f t="shared" si="23"/>
        <v>3348</v>
      </c>
      <c r="G34" s="29">
        <v>1448</v>
      </c>
      <c r="H34" s="29">
        <v>269</v>
      </c>
      <c r="I34" s="29">
        <v>676</v>
      </c>
      <c r="J34" s="29">
        <v>1074</v>
      </c>
      <c r="K34" s="52">
        <v>580</v>
      </c>
      <c r="L34" s="31">
        <v>1037</v>
      </c>
      <c r="M34" s="29">
        <v>566</v>
      </c>
      <c r="N34" s="63">
        <v>914</v>
      </c>
      <c r="O34" s="125">
        <v>251</v>
      </c>
      <c r="P34" s="28">
        <f t="shared" si="24"/>
        <v>3202</v>
      </c>
      <c r="Q34" s="48">
        <f t="shared" si="25"/>
        <v>2176</v>
      </c>
      <c r="R34" s="48">
        <f t="shared" si="26"/>
        <v>1026</v>
      </c>
      <c r="S34" s="126">
        <v>204</v>
      </c>
      <c r="T34" s="29">
        <v>927</v>
      </c>
      <c r="U34" s="29">
        <v>115</v>
      </c>
      <c r="V34" s="29">
        <v>317</v>
      </c>
      <c r="W34" s="29">
        <v>613</v>
      </c>
      <c r="X34" s="29">
        <v>307</v>
      </c>
      <c r="Y34" s="29">
        <v>489</v>
      </c>
      <c r="Z34" s="29">
        <v>112</v>
      </c>
      <c r="AA34" s="29">
        <v>80</v>
      </c>
      <c r="AB34" s="55">
        <v>38</v>
      </c>
    </row>
    <row r="35" spans="2:28" x14ac:dyDescent="0.2">
      <c r="B35" s="47"/>
      <c r="C35" s="29"/>
      <c r="D35" s="29"/>
      <c r="E35" s="29"/>
      <c r="F35" s="48"/>
      <c r="G35" s="29"/>
      <c r="H35" s="29"/>
      <c r="I35" s="29"/>
      <c r="J35" s="24"/>
      <c r="K35" s="52"/>
      <c r="L35" s="64"/>
      <c r="M35" s="24"/>
      <c r="N35" s="53"/>
      <c r="O35" s="127"/>
      <c r="P35" s="65"/>
      <c r="Q35" s="48"/>
      <c r="R35" s="48"/>
      <c r="S35" s="128"/>
      <c r="T35" s="29"/>
      <c r="U35" s="24"/>
      <c r="V35" s="24"/>
      <c r="W35" s="29"/>
      <c r="X35" s="24"/>
      <c r="Y35" s="24"/>
      <c r="Z35" s="24"/>
      <c r="AA35" s="24"/>
      <c r="AB35" s="66"/>
    </row>
    <row r="36" spans="2:28" x14ac:dyDescent="0.2">
      <c r="B36" s="47" t="s">
        <v>36</v>
      </c>
      <c r="C36" s="36">
        <f t="shared" ref="C36:C39" si="27">(D36+P36)</f>
        <v>38476</v>
      </c>
      <c r="D36" s="36">
        <f t="shared" ref="D36:D39" si="28">(F36+E36)</f>
        <v>18546</v>
      </c>
      <c r="E36" s="36">
        <f t="shared" ref="E36:E39" si="29">(J36+I36+H36+G36)</f>
        <v>7263</v>
      </c>
      <c r="F36" s="58">
        <f>(K36+L36+M36+N36+O36)</f>
        <v>11283</v>
      </c>
      <c r="G36" s="36">
        <v>1548</v>
      </c>
      <c r="H36" s="36">
        <v>1814</v>
      </c>
      <c r="I36" s="59">
        <f>SUM(I37:I39)</f>
        <v>2306</v>
      </c>
      <c r="J36" s="36">
        <f>SUM(J37:J39)</f>
        <v>1595</v>
      </c>
      <c r="K36" s="60">
        <v>2903</v>
      </c>
      <c r="L36" s="38">
        <v>2360</v>
      </c>
      <c r="M36" s="36">
        <f>SUM(M37:M39)</f>
        <v>3156</v>
      </c>
      <c r="N36" s="61">
        <v>1774</v>
      </c>
      <c r="O36" s="123">
        <v>1090</v>
      </c>
      <c r="P36" s="35">
        <f>(S36+T36+U36+V36+W36+X36+Y36+Z36+AA36+AB36)</f>
        <v>19930</v>
      </c>
      <c r="Q36" s="58">
        <f>(S36+T36+U36+V36+W36)</f>
        <v>8830</v>
      </c>
      <c r="R36" s="58">
        <f>(X36+Y36+Z36+AA36+AB36)</f>
        <v>11100</v>
      </c>
      <c r="S36" s="124">
        <v>538</v>
      </c>
      <c r="T36" s="36">
        <v>605</v>
      </c>
      <c r="U36" s="36">
        <v>3057</v>
      </c>
      <c r="V36" s="36">
        <v>2111</v>
      </c>
      <c r="W36" s="36">
        <v>2519</v>
      </c>
      <c r="X36" s="36">
        <v>1573</v>
      </c>
      <c r="Y36" s="36">
        <v>2451</v>
      </c>
      <c r="Z36" s="36">
        <v>2408</v>
      </c>
      <c r="AA36" s="36">
        <v>2320</v>
      </c>
      <c r="AB36" s="62">
        <v>2348</v>
      </c>
    </row>
    <row r="37" spans="2:28" x14ac:dyDescent="0.2">
      <c r="B37" s="47" t="s">
        <v>37</v>
      </c>
      <c r="C37" s="29">
        <f t="shared" si="27"/>
        <v>5723</v>
      </c>
      <c r="D37" s="29">
        <f t="shared" si="28"/>
        <v>3777</v>
      </c>
      <c r="E37" s="29">
        <f t="shared" si="29"/>
        <v>2356</v>
      </c>
      <c r="F37" s="48">
        <f>(K37+L37+M37+N37+O37)</f>
        <v>1421</v>
      </c>
      <c r="G37" s="29">
        <v>416</v>
      </c>
      <c r="H37" s="29">
        <v>327</v>
      </c>
      <c r="I37" s="29">
        <v>1050</v>
      </c>
      <c r="J37" s="29">
        <v>563</v>
      </c>
      <c r="K37" s="52">
        <v>504</v>
      </c>
      <c r="L37" s="31">
        <v>498</v>
      </c>
      <c r="M37" s="29">
        <v>274</v>
      </c>
      <c r="N37" s="63">
        <v>50</v>
      </c>
      <c r="O37" s="125">
        <v>95</v>
      </c>
      <c r="P37" s="28">
        <f>(S37+T37+U37+V37+W37+X37+Y37+Z37+AA37+AB37)</f>
        <v>1946</v>
      </c>
      <c r="Q37" s="48">
        <f>(S37+T37+U37+V37+W37)</f>
        <v>1119</v>
      </c>
      <c r="R37" s="48">
        <f>(X37+Y37+Z37+AA37+AB37)</f>
        <v>827</v>
      </c>
      <c r="S37" s="126">
        <v>90</v>
      </c>
      <c r="T37" s="29">
        <v>84</v>
      </c>
      <c r="U37" s="29">
        <v>285</v>
      </c>
      <c r="V37" s="29">
        <v>202</v>
      </c>
      <c r="W37" s="29">
        <v>458</v>
      </c>
      <c r="X37" s="29">
        <v>55</v>
      </c>
      <c r="Y37" s="29">
        <v>232</v>
      </c>
      <c r="Z37" s="29">
        <v>226</v>
      </c>
      <c r="AA37" s="29">
        <v>262</v>
      </c>
      <c r="AB37" s="55">
        <v>52</v>
      </c>
    </row>
    <row r="38" spans="2:28" x14ac:dyDescent="0.2">
      <c r="B38" s="47" t="s">
        <v>38</v>
      </c>
      <c r="C38" s="29">
        <f t="shared" si="27"/>
        <v>28479</v>
      </c>
      <c r="D38" s="29">
        <f t="shared" si="28"/>
        <v>12549</v>
      </c>
      <c r="E38" s="29">
        <f t="shared" si="29"/>
        <v>3010</v>
      </c>
      <c r="F38" s="48">
        <f>(K38+L38+M38+N38+O38)</f>
        <v>9539</v>
      </c>
      <c r="G38" s="29">
        <v>958</v>
      </c>
      <c r="H38" s="29">
        <v>583</v>
      </c>
      <c r="I38" s="29">
        <v>756</v>
      </c>
      <c r="J38" s="29">
        <v>713</v>
      </c>
      <c r="K38" s="52">
        <v>2399</v>
      </c>
      <c r="L38" s="31">
        <v>1862</v>
      </c>
      <c r="M38" s="29">
        <v>2807</v>
      </c>
      <c r="N38" s="63">
        <v>1481</v>
      </c>
      <c r="O38" s="125">
        <v>990</v>
      </c>
      <c r="P38" s="28">
        <f>(S38+T38+U38+V38+W38+X38+Y38+Z38+AA38+AB38)</f>
        <v>15930</v>
      </c>
      <c r="Q38" s="48">
        <f>(S38+T38+U38+V38+W38)</f>
        <v>6215</v>
      </c>
      <c r="R38" s="48">
        <f>(X38+Y38+Z38+AA38+AB38)</f>
        <v>9715</v>
      </c>
      <c r="S38" s="126">
        <v>0</v>
      </c>
      <c r="T38" s="29">
        <v>479</v>
      </c>
      <c r="U38" s="29">
        <v>2051</v>
      </c>
      <c r="V38" s="29">
        <v>1794</v>
      </c>
      <c r="W38" s="29">
        <v>1891</v>
      </c>
      <c r="X38" s="29">
        <v>1445</v>
      </c>
      <c r="Y38" s="29">
        <v>2089</v>
      </c>
      <c r="Z38" s="29">
        <v>2104</v>
      </c>
      <c r="AA38" s="29">
        <v>2058</v>
      </c>
      <c r="AB38" s="55">
        <v>2019</v>
      </c>
    </row>
    <row r="39" spans="2:28" x14ac:dyDescent="0.2">
      <c r="B39" s="47" t="s">
        <v>39</v>
      </c>
      <c r="C39" s="29">
        <f t="shared" si="27"/>
        <v>4274</v>
      </c>
      <c r="D39" s="29">
        <f t="shared" si="28"/>
        <v>2220</v>
      </c>
      <c r="E39" s="29">
        <f t="shared" si="29"/>
        <v>1897</v>
      </c>
      <c r="F39" s="48">
        <f>(K39+L39+M39+N39+O39)</f>
        <v>323</v>
      </c>
      <c r="G39" s="29">
        <v>174</v>
      </c>
      <c r="H39" s="29">
        <v>904</v>
      </c>
      <c r="I39" s="29">
        <v>500</v>
      </c>
      <c r="J39" s="29">
        <v>319</v>
      </c>
      <c r="K39" s="52">
        <v>0</v>
      </c>
      <c r="L39" s="31">
        <v>0</v>
      </c>
      <c r="M39" s="29">
        <v>75</v>
      </c>
      <c r="N39" s="63">
        <v>243</v>
      </c>
      <c r="O39" s="125">
        <v>5</v>
      </c>
      <c r="P39" s="28">
        <f>(S39+T39+U39+V39+W39+X39+Y39+Z39+AA39+AB39)</f>
        <v>2054</v>
      </c>
      <c r="Q39" s="48">
        <f>(S39+T39+U39+V39+W39)</f>
        <v>1496</v>
      </c>
      <c r="R39" s="48">
        <f>(X39+Y39+Z39+AA39+AB39)</f>
        <v>558</v>
      </c>
      <c r="S39" s="126">
        <v>448</v>
      </c>
      <c r="T39" s="29">
        <v>42</v>
      </c>
      <c r="U39" s="29">
        <v>721</v>
      </c>
      <c r="V39" s="29">
        <v>115</v>
      </c>
      <c r="W39" s="29">
        <v>170</v>
      </c>
      <c r="X39" s="29">
        <v>73</v>
      </c>
      <c r="Y39" s="29">
        <v>130</v>
      </c>
      <c r="Z39" s="29">
        <v>78</v>
      </c>
      <c r="AA39" s="29">
        <v>0</v>
      </c>
      <c r="AB39" s="55">
        <v>277</v>
      </c>
    </row>
    <row r="40" spans="2:28" x14ac:dyDescent="0.2">
      <c r="B40" s="47"/>
      <c r="C40" s="29"/>
      <c r="D40" s="29"/>
      <c r="E40" s="29"/>
      <c r="F40" s="48"/>
      <c r="G40" s="29"/>
      <c r="H40" s="29"/>
      <c r="I40" s="29"/>
      <c r="J40" s="24"/>
      <c r="K40" s="52"/>
      <c r="L40" s="64"/>
      <c r="M40" s="24"/>
      <c r="N40" s="53"/>
      <c r="O40" s="127"/>
      <c r="P40" s="65"/>
      <c r="Q40" s="48"/>
      <c r="R40" s="48"/>
      <c r="S40" s="128"/>
      <c r="T40" s="29"/>
      <c r="U40" s="24"/>
      <c r="V40" s="24"/>
      <c r="W40" s="29"/>
      <c r="X40" s="24"/>
      <c r="Y40" s="24"/>
      <c r="Z40" s="24"/>
      <c r="AA40" s="24"/>
      <c r="AB40" s="66"/>
    </row>
    <row r="41" spans="2:28" x14ac:dyDescent="0.2">
      <c r="B41" s="47" t="s">
        <v>40</v>
      </c>
      <c r="C41" s="36">
        <f t="shared" ref="C41:C44" si="30">(D41+P41)</f>
        <v>4162</v>
      </c>
      <c r="D41" s="36">
        <f t="shared" ref="D41:D44" si="31">(F41+E41)</f>
        <v>1570</v>
      </c>
      <c r="E41" s="36">
        <f t="shared" ref="E41:E44" si="32">(J41+I41+H41+G41)</f>
        <v>497</v>
      </c>
      <c r="F41" s="58">
        <f>(K41+L41+M41+N41+O41)</f>
        <v>1073</v>
      </c>
      <c r="G41" s="36">
        <v>108</v>
      </c>
      <c r="H41" s="36">
        <v>0</v>
      </c>
      <c r="I41" s="59">
        <f>SUM(I42:I44)</f>
        <v>81</v>
      </c>
      <c r="J41" s="36">
        <f>SUM(J42:J44)</f>
        <v>308</v>
      </c>
      <c r="K41" s="60">
        <v>6</v>
      </c>
      <c r="L41" s="38">
        <v>651</v>
      </c>
      <c r="M41" s="36">
        <f>SUM(M42:M44)</f>
        <v>0</v>
      </c>
      <c r="N41" s="61">
        <v>400</v>
      </c>
      <c r="O41" s="123">
        <v>16</v>
      </c>
      <c r="P41" s="35">
        <f>(S41+T41+U41+V41+W41+X41+Y41+Z41+AA41+AB41)</f>
        <v>2592</v>
      </c>
      <c r="Q41" s="58">
        <f>(S41+T41+U41+V41+W41)</f>
        <v>1490</v>
      </c>
      <c r="R41" s="58">
        <f>(X41+Y41+Z41+AA41+AB41)</f>
        <v>1102</v>
      </c>
      <c r="S41" s="124">
        <v>160</v>
      </c>
      <c r="T41" s="36">
        <v>345</v>
      </c>
      <c r="U41" s="36">
        <v>322</v>
      </c>
      <c r="V41" s="36">
        <v>255</v>
      </c>
      <c r="W41" s="36">
        <v>408</v>
      </c>
      <c r="X41" s="36">
        <v>288</v>
      </c>
      <c r="Y41" s="36">
        <v>336</v>
      </c>
      <c r="Z41" s="36">
        <v>239</v>
      </c>
      <c r="AA41" s="36">
        <v>4</v>
      </c>
      <c r="AB41" s="62">
        <v>235</v>
      </c>
    </row>
    <row r="42" spans="2:28" x14ac:dyDescent="0.2">
      <c r="B42" s="47" t="s">
        <v>41</v>
      </c>
      <c r="C42" s="29">
        <f t="shared" si="30"/>
        <v>105</v>
      </c>
      <c r="D42" s="29">
        <f t="shared" si="31"/>
        <v>7</v>
      </c>
      <c r="E42" s="29">
        <f t="shared" si="32"/>
        <v>5</v>
      </c>
      <c r="F42" s="48">
        <f>(K42+L42+M42+N42+O42)</f>
        <v>2</v>
      </c>
      <c r="G42" s="29">
        <v>0</v>
      </c>
      <c r="H42" s="29">
        <v>0</v>
      </c>
      <c r="I42" s="29">
        <v>0</v>
      </c>
      <c r="J42" s="29">
        <v>5</v>
      </c>
      <c r="K42" s="52">
        <v>0</v>
      </c>
      <c r="L42" s="31">
        <v>0</v>
      </c>
      <c r="M42" s="29">
        <v>0</v>
      </c>
      <c r="N42" s="63">
        <v>0</v>
      </c>
      <c r="O42" s="125">
        <v>2</v>
      </c>
      <c r="P42" s="28">
        <f>(S42+T42+U42+V42+W42+X42+Y42+Z42+AA42+AB42)</f>
        <v>98</v>
      </c>
      <c r="Q42" s="48">
        <f>(S42+T42+U42+V42+W42)</f>
        <v>0</v>
      </c>
      <c r="R42" s="48">
        <f>(X42+Y42+Z42+AA42+AB42)</f>
        <v>98</v>
      </c>
      <c r="S42" s="126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73</v>
      </c>
      <c r="AA42" s="29">
        <v>0</v>
      </c>
      <c r="AB42" s="55">
        <v>25</v>
      </c>
    </row>
    <row r="43" spans="2:28" x14ac:dyDescent="0.2">
      <c r="B43" s="47" t="s">
        <v>42</v>
      </c>
      <c r="C43" s="29">
        <f t="shared" si="30"/>
        <v>2660</v>
      </c>
      <c r="D43" s="29">
        <f t="shared" si="31"/>
        <v>1189</v>
      </c>
      <c r="E43" s="29">
        <f t="shared" si="32"/>
        <v>408</v>
      </c>
      <c r="F43" s="48">
        <f>(K43+L43+M43+N43+O43)</f>
        <v>781</v>
      </c>
      <c r="G43" s="29">
        <v>48</v>
      </c>
      <c r="H43" s="29">
        <v>0</v>
      </c>
      <c r="I43" s="29">
        <v>72</v>
      </c>
      <c r="J43" s="29">
        <v>288</v>
      </c>
      <c r="K43" s="52">
        <v>0</v>
      </c>
      <c r="L43" s="31">
        <v>649</v>
      </c>
      <c r="M43" s="29">
        <v>0</v>
      </c>
      <c r="N43" s="63">
        <v>132</v>
      </c>
      <c r="O43" s="125">
        <v>0</v>
      </c>
      <c r="P43" s="28">
        <f>(S43+T43+U43+V43+W43+X43+Y43+Z43+AA43+AB43)</f>
        <v>1471</v>
      </c>
      <c r="Q43" s="48">
        <f>(S43+T43+U43+V43+W43)</f>
        <v>1223</v>
      </c>
      <c r="R43" s="48">
        <f>(X43+Y43+Z43+AA43+AB43)</f>
        <v>248</v>
      </c>
      <c r="S43" s="126">
        <v>156</v>
      </c>
      <c r="T43" s="29">
        <v>271</v>
      </c>
      <c r="U43" s="29">
        <v>237</v>
      </c>
      <c r="V43" s="29">
        <v>181</v>
      </c>
      <c r="W43" s="29">
        <v>378</v>
      </c>
      <c r="X43" s="29">
        <v>0</v>
      </c>
      <c r="Y43" s="29">
        <v>92</v>
      </c>
      <c r="Z43" s="29">
        <v>66</v>
      </c>
      <c r="AA43" s="29">
        <v>0</v>
      </c>
      <c r="AB43" s="55">
        <v>90</v>
      </c>
    </row>
    <row r="44" spans="2:28" x14ac:dyDescent="0.2">
      <c r="B44" s="47" t="s">
        <v>43</v>
      </c>
      <c r="C44" s="29">
        <f t="shared" si="30"/>
        <v>1397</v>
      </c>
      <c r="D44" s="29">
        <f t="shared" si="31"/>
        <v>374</v>
      </c>
      <c r="E44" s="29">
        <f t="shared" si="32"/>
        <v>84</v>
      </c>
      <c r="F44" s="48">
        <f>(K44+L44+M44+N44+O44)</f>
        <v>290</v>
      </c>
      <c r="G44" s="29">
        <v>60</v>
      </c>
      <c r="H44" s="29">
        <v>0</v>
      </c>
      <c r="I44" s="29">
        <v>9</v>
      </c>
      <c r="J44" s="29">
        <v>15</v>
      </c>
      <c r="K44" s="52">
        <v>6</v>
      </c>
      <c r="L44" s="31">
        <v>2</v>
      </c>
      <c r="M44" s="29">
        <v>0</v>
      </c>
      <c r="N44" s="63">
        <v>268</v>
      </c>
      <c r="O44" s="125">
        <v>14</v>
      </c>
      <c r="P44" s="28">
        <f>(S44+T44+U44+V44+W44+X44+Y44+Z44+AA44+AB44)</f>
        <v>1023</v>
      </c>
      <c r="Q44" s="48">
        <f>(S44+T44+U44+V44+W44)</f>
        <v>267</v>
      </c>
      <c r="R44" s="48">
        <f>(X44+Y44+Z44+AA44+AB44)</f>
        <v>756</v>
      </c>
      <c r="S44" s="126">
        <v>4</v>
      </c>
      <c r="T44" s="29">
        <v>74</v>
      </c>
      <c r="U44" s="29">
        <v>85</v>
      </c>
      <c r="V44" s="29">
        <v>74</v>
      </c>
      <c r="W44" s="29">
        <v>30</v>
      </c>
      <c r="X44" s="29">
        <v>288</v>
      </c>
      <c r="Y44" s="29">
        <v>244</v>
      </c>
      <c r="Z44" s="29">
        <v>100</v>
      </c>
      <c r="AA44" s="29">
        <v>4</v>
      </c>
      <c r="AB44" s="55">
        <v>120</v>
      </c>
    </row>
    <row r="45" spans="2:28" x14ac:dyDescent="0.2">
      <c r="B45" s="47"/>
      <c r="C45" s="29"/>
      <c r="D45" s="29"/>
      <c r="E45" s="29"/>
      <c r="F45" s="48"/>
      <c r="G45" s="29"/>
      <c r="H45" s="36"/>
      <c r="I45" s="29"/>
      <c r="J45" s="24"/>
      <c r="K45" s="52"/>
      <c r="L45" s="64"/>
      <c r="M45" s="24"/>
      <c r="N45" s="53"/>
      <c r="O45" s="127"/>
      <c r="P45" s="65"/>
      <c r="Q45" s="48"/>
      <c r="R45" s="48"/>
      <c r="S45" s="128"/>
      <c r="T45" s="29"/>
      <c r="U45" s="24"/>
      <c r="V45" s="24"/>
      <c r="W45" s="29"/>
      <c r="X45" s="24"/>
      <c r="Y45" s="24"/>
      <c r="Z45" s="24"/>
      <c r="AA45" s="24"/>
      <c r="AB45" s="66"/>
    </row>
    <row r="46" spans="2:28" x14ac:dyDescent="0.2">
      <c r="B46" s="47" t="s">
        <v>44</v>
      </c>
      <c r="C46" s="36">
        <f t="shared" ref="C46:C49" si="33">(D46+P46)</f>
        <v>2452</v>
      </c>
      <c r="D46" s="36">
        <f t="shared" ref="D46:D49" si="34">(F46+E46)</f>
        <v>544</v>
      </c>
      <c r="E46" s="36">
        <f t="shared" ref="E46:E49" si="35">(J46+I46+H46+G46)</f>
        <v>219</v>
      </c>
      <c r="F46" s="58">
        <f>(K46+L46+M46+N46+O46)</f>
        <v>325</v>
      </c>
      <c r="G46" s="36">
        <v>4</v>
      </c>
      <c r="H46" s="36">
        <v>62</v>
      </c>
      <c r="I46" s="59">
        <f>SUM(I47:I49)</f>
        <v>22</v>
      </c>
      <c r="J46" s="36">
        <f>SUM(J47:J49)</f>
        <v>131</v>
      </c>
      <c r="K46" s="60">
        <v>85</v>
      </c>
      <c r="L46" s="38">
        <v>94</v>
      </c>
      <c r="M46" s="36">
        <f>SUM(M47:M49)</f>
        <v>4</v>
      </c>
      <c r="N46" s="61">
        <v>14</v>
      </c>
      <c r="O46" s="123">
        <v>128</v>
      </c>
      <c r="P46" s="35">
        <f>(S46+T46+U46+V46+W46+X46+Y46+Z46+AA46+AB46)</f>
        <v>1908</v>
      </c>
      <c r="Q46" s="58">
        <f>(S46+T46+U46+V46+W46)</f>
        <v>985</v>
      </c>
      <c r="R46" s="58">
        <f>(X46+Y46+Z46+AA46+AB46)</f>
        <v>923</v>
      </c>
      <c r="S46" s="124">
        <v>77</v>
      </c>
      <c r="T46" s="36">
        <v>101</v>
      </c>
      <c r="U46" s="36">
        <v>52</v>
      </c>
      <c r="V46" s="36">
        <v>247</v>
      </c>
      <c r="W46" s="36">
        <v>508</v>
      </c>
      <c r="X46" s="36">
        <v>183</v>
      </c>
      <c r="Y46" s="36">
        <v>107</v>
      </c>
      <c r="Z46" s="36">
        <v>269</v>
      </c>
      <c r="AA46" s="36">
        <v>202</v>
      </c>
      <c r="AB46" s="62">
        <v>162</v>
      </c>
    </row>
    <row r="47" spans="2:28" x14ac:dyDescent="0.2">
      <c r="B47" s="47" t="s">
        <v>45</v>
      </c>
      <c r="C47" s="29">
        <f t="shared" si="33"/>
        <v>277</v>
      </c>
      <c r="D47" s="29">
        <f t="shared" si="34"/>
        <v>142</v>
      </c>
      <c r="E47" s="29">
        <f t="shared" si="35"/>
        <v>45</v>
      </c>
      <c r="F47" s="48">
        <f>(K47+L47+M47+N47+O47)</f>
        <v>97</v>
      </c>
      <c r="G47" s="29">
        <v>0</v>
      </c>
      <c r="H47" s="29">
        <v>0</v>
      </c>
      <c r="I47" s="29">
        <v>16</v>
      </c>
      <c r="J47" s="29">
        <v>29</v>
      </c>
      <c r="K47" s="52">
        <v>5</v>
      </c>
      <c r="L47" s="31">
        <v>20</v>
      </c>
      <c r="M47" s="29">
        <v>0</v>
      </c>
      <c r="N47" s="63">
        <v>6</v>
      </c>
      <c r="O47" s="125">
        <v>66</v>
      </c>
      <c r="P47" s="28">
        <f>(S47+T47+U47+V47+W47+X47+Y47+Z47+AA47+AB47)</f>
        <v>135</v>
      </c>
      <c r="Q47" s="48">
        <f>(S47+T47+U47+V47+W47)</f>
        <v>96</v>
      </c>
      <c r="R47" s="48">
        <f>(X47+Y47+Z47+AA47+AB47)</f>
        <v>39</v>
      </c>
      <c r="S47" s="126">
        <v>75</v>
      </c>
      <c r="T47" s="29">
        <v>9</v>
      </c>
      <c r="U47" s="29">
        <v>2</v>
      </c>
      <c r="V47" s="29">
        <v>0</v>
      </c>
      <c r="W47" s="29">
        <v>10</v>
      </c>
      <c r="X47" s="29">
        <v>20</v>
      </c>
      <c r="Y47" s="29">
        <v>0</v>
      </c>
      <c r="Z47" s="29">
        <v>12</v>
      </c>
      <c r="AA47" s="29">
        <v>7</v>
      </c>
      <c r="AB47" s="55">
        <v>0</v>
      </c>
    </row>
    <row r="48" spans="2:28" x14ac:dyDescent="0.2">
      <c r="B48" s="47" t="s">
        <v>46</v>
      </c>
      <c r="C48" s="29">
        <f t="shared" si="33"/>
        <v>82</v>
      </c>
      <c r="D48" s="29">
        <f t="shared" si="34"/>
        <v>0</v>
      </c>
      <c r="E48" s="29">
        <f t="shared" si="35"/>
        <v>0</v>
      </c>
      <c r="F48" s="48">
        <f>(K48+L48+M48+N48+O48)</f>
        <v>0</v>
      </c>
      <c r="G48" s="29">
        <v>0</v>
      </c>
      <c r="H48" s="29">
        <v>0</v>
      </c>
      <c r="I48" s="29">
        <v>0</v>
      </c>
      <c r="J48" s="29">
        <v>0</v>
      </c>
      <c r="K48" s="52">
        <v>0</v>
      </c>
      <c r="L48" s="31">
        <v>0</v>
      </c>
      <c r="M48" s="29">
        <v>0</v>
      </c>
      <c r="N48" s="63">
        <v>0</v>
      </c>
      <c r="O48" s="125">
        <v>0</v>
      </c>
      <c r="P48" s="28">
        <f>(S48+T48+U48+V48+W48+X48+Y48+Z48+AA48+AB48)</f>
        <v>82</v>
      </c>
      <c r="Q48" s="48">
        <f>(S48+T48+U48+V48+W48)</f>
        <v>30</v>
      </c>
      <c r="R48" s="48">
        <f>(X48+Y48+Z48+AA48+AB48)</f>
        <v>52</v>
      </c>
      <c r="S48" s="126">
        <v>0</v>
      </c>
      <c r="T48" s="29">
        <v>0</v>
      </c>
      <c r="U48" s="29">
        <v>30</v>
      </c>
      <c r="V48" s="29">
        <v>0</v>
      </c>
      <c r="W48" s="29">
        <v>0</v>
      </c>
      <c r="X48" s="29">
        <v>6</v>
      </c>
      <c r="Y48" s="29">
        <v>3</v>
      </c>
      <c r="Z48" s="29">
        <v>0</v>
      </c>
      <c r="AA48" s="29">
        <v>43</v>
      </c>
      <c r="AB48" s="55">
        <v>0</v>
      </c>
    </row>
    <row r="49" spans="2:28" x14ac:dyDescent="0.2">
      <c r="B49" s="47" t="s">
        <v>47</v>
      </c>
      <c r="C49" s="29">
        <f t="shared" si="33"/>
        <v>2093</v>
      </c>
      <c r="D49" s="29">
        <f t="shared" si="34"/>
        <v>402</v>
      </c>
      <c r="E49" s="29">
        <f t="shared" si="35"/>
        <v>174</v>
      </c>
      <c r="F49" s="48">
        <f>(K49+L49+M49+N49+O49)</f>
        <v>228</v>
      </c>
      <c r="G49" s="29">
        <v>4</v>
      </c>
      <c r="H49" s="29">
        <v>62</v>
      </c>
      <c r="I49" s="29">
        <v>6</v>
      </c>
      <c r="J49" s="29">
        <v>102</v>
      </c>
      <c r="K49" s="52">
        <v>80</v>
      </c>
      <c r="L49" s="31">
        <v>74</v>
      </c>
      <c r="M49" s="29">
        <v>4</v>
      </c>
      <c r="N49" s="63">
        <v>8</v>
      </c>
      <c r="O49" s="125">
        <v>62</v>
      </c>
      <c r="P49" s="28">
        <f>(S49+T49+U49+V49+W49+X49+Y49+Z49+AA49+AB49)</f>
        <v>1691</v>
      </c>
      <c r="Q49" s="48">
        <f>(S49+T49+U49+V49+W49)</f>
        <v>859</v>
      </c>
      <c r="R49" s="48">
        <f>(X49+Y49+Z49+AA49+AB49)</f>
        <v>832</v>
      </c>
      <c r="S49" s="126">
        <v>2</v>
      </c>
      <c r="T49" s="29">
        <v>92</v>
      </c>
      <c r="U49" s="29">
        <v>20</v>
      </c>
      <c r="V49" s="29">
        <v>247</v>
      </c>
      <c r="W49" s="29">
        <v>498</v>
      </c>
      <c r="X49" s="29">
        <v>157</v>
      </c>
      <c r="Y49" s="29">
        <v>104</v>
      </c>
      <c r="Z49" s="29">
        <v>257</v>
      </c>
      <c r="AA49" s="29">
        <v>152</v>
      </c>
      <c r="AB49" s="55">
        <v>162</v>
      </c>
    </row>
    <row r="50" spans="2:28" x14ac:dyDescent="0.2">
      <c r="B50" s="47"/>
      <c r="C50" s="29"/>
      <c r="D50" s="29"/>
      <c r="E50" s="29"/>
      <c r="F50" s="48"/>
      <c r="G50" s="29"/>
      <c r="H50" s="36"/>
      <c r="I50" s="29"/>
      <c r="J50" s="24"/>
      <c r="K50" s="52"/>
      <c r="L50" s="64"/>
      <c r="M50" s="24"/>
      <c r="N50" s="53"/>
      <c r="O50" s="127"/>
      <c r="P50" s="65"/>
      <c r="Q50" s="48"/>
      <c r="R50" s="48"/>
      <c r="S50" s="128"/>
      <c r="T50" s="29"/>
      <c r="U50" s="24"/>
      <c r="V50" s="24"/>
      <c r="W50" s="29"/>
      <c r="X50" s="24"/>
      <c r="Y50" s="24"/>
      <c r="Z50" s="24"/>
      <c r="AA50" s="24"/>
      <c r="AB50" s="66"/>
    </row>
    <row r="51" spans="2:28" x14ac:dyDescent="0.2">
      <c r="B51" s="47" t="s">
        <v>48</v>
      </c>
      <c r="C51" s="36">
        <f t="shared" ref="C51:C56" si="36">(D51+P51)</f>
        <v>2433</v>
      </c>
      <c r="D51" s="36">
        <f t="shared" ref="D51:D56" si="37">(F51+E51)</f>
        <v>1001</v>
      </c>
      <c r="E51" s="36">
        <f t="shared" ref="E51:E56" si="38">(J51+I51+H51+G51)</f>
        <v>152</v>
      </c>
      <c r="F51" s="58">
        <f t="shared" ref="F51:F56" si="39">(K51+L51+M51+N51+O51)</f>
        <v>849</v>
      </c>
      <c r="G51" s="36">
        <v>88</v>
      </c>
      <c r="H51" s="36">
        <v>0</v>
      </c>
      <c r="I51" s="59">
        <v>62</v>
      </c>
      <c r="J51" s="36">
        <f>SUM(J52:J56)</f>
        <v>2</v>
      </c>
      <c r="K51" s="60">
        <v>149</v>
      </c>
      <c r="L51" s="38">
        <v>127</v>
      </c>
      <c r="M51" s="36">
        <f>SUM(M52:M56)</f>
        <v>470</v>
      </c>
      <c r="N51" s="61">
        <v>13</v>
      </c>
      <c r="O51" s="123">
        <v>90</v>
      </c>
      <c r="P51" s="35">
        <f t="shared" ref="P51:P56" si="40">(S51+T51+U51+V51+W51+X51+Y51+Z51+AA51+AB51)</f>
        <v>1432</v>
      </c>
      <c r="Q51" s="58">
        <f t="shared" ref="Q51:Q56" si="41">(S51+T51+U51+V51+W51)</f>
        <v>642</v>
      </c>
      <c r="R51" s="58">
        <f t="shared" ref="R51:R56" si="42">(X51+Y51+Z51+AA51+AB51)</f>
        <v>790</v>
      </c>
      <c r="S51" s="124">
        <v>20</v>
      </c>
      <c r="T51" s="36">
        <v>344</v>
      </c>
      <c r="U51" s="36">
        <v>114</v>
      </c>
      <c r="V51" s="36">
        <v>6</v>
      </c>
      <c r="W51" s="36">
        <v>158</v>
      </c>
      <c r="X51" s="36">
        <v>139</v>
      </c>
      <c r="Y51" s="36">
        <v>210</v>
      </c>
      <c r="Z51" s="36">
        <v>116</v>
      </c>
      <c r="AA51" s="36">
        <v>240</v>
      </c>
      <c r="AB51" s="62">
        <v>85</v>
      </c>
    </row>
    <row r="52" spans="2:28" x14ac:dyDescent="0.2">
      <c r="B52" s="47" t="s">
        <v>49</v>
      </c>
      <c r="C52" s="29">
        <f t="shared" si="36"/>
        <v>133</v>
      </c>
      <c r="D52" s="29">
        <f t="shared" si="37"/>
        <v>36</v>
      </c>
      <c r="E52" s="29">
        <f t="shared" si="38"/>
        <v>36</v>
      </c>
      <c r="F52" s="48">
        <f t="shared" si="39"/>
        <v>0</v>
      </c>
      <c r="G52" s="29">
        <v>0</v>
      </c>
      <c r="H52" s="29">
        <v>0</v>
      </c>
      <c r="I52" s="29">
        <v>36</v>
      </c>
      <c r="J52" s="29">
        <v>0</v>
      </c>
      <c r="K52" s="52">
        <v>0</v>
      </c>
      <c r="L52" s="31">
        <v>0</v>
      </c>
      <c r="M52" s="29">
        <v>0</v>
      </c>
      <c r="N52" s="63">
        <v>0</v>
      </c>
      <c r="O52" s="125">
        <v>0</v>
      </c>
      <c r="P52" s="28">
        <f t="shared" si="40"/>
        <v>97</v>
      </c>
      <c r="Q52" s="48">
        <f t="shared" si="41"/>
        <v>39</v>
      </c>
      <c r="R52" s="48">
        <f t="shared" si="42"/>
        <v>58</v>
      </c>
      <c r="S52" s="126">
        <v>0</v>
      </c>
      <c r="T52" s="29">
        <v>2</v>
      </c>
      <c r="U52" s="29">
        <v>8</v>
      </c>
      <c r="V52" s="29">
        <v>4</v>
      </c>
      <c r="W52" s="29">
        <v>25</v>
      </c>
      <c r="X52" s="29">
        <v>0</v>
      </c>
      <c r="Y52" s="29">
        <v>54</v>
      </c>
      <c r="Z52" s="29">
        <v>4</v>
      </c>
      <c r="AA52" s="29">
        <v>0</v>
      </c>
      <c r="AB52" s="55">
        <v>0</v>
      </c>
    </row>
    <row r="53" spans="2:28" x14ac:dyDescent="0.2">
      <c r="B53" s="47" t="s">
        <v>50</v>
      </c>
      <c r="C53" s="29">
        <f t="shared" si="36"/>
        <v>1995</v>
      </c>
      <c r="D53" s="29">
        <f t="shared" si="37"/>
        <v>746</v>
      </c>
      <c r="E53" s="29">
        <f t="shared" si="38"/>
        <v>0</v>
      </c>
      <c r="F53" s="48">
        <f t="shared" si="39"/>
        <v>746</v>
      </c>
      <c r="G53" s="29">
        <v>0</v>
      </c>
      <c r="H53" s="29">
        <v>0</v>
      </c>
      <c r="I53" s="29">
        <v>0</v>
      </c>
      <c r="J53" s="29">
        <v>0</v>
      </c>
      <c r="K53" s="52">
        <v>144</v>
      </c>
      <c r="L53" s="31">
        <v>53</v>
      </c>
      <c r="M53" s="29">
        <v>468</v>
      </c>
      <c r="N53" s="63">
        <v>13</v>
      </c>
      <c r="O53" s="125">
        <v>68</v>
      </c>
      <c r="P53" s="28">
        <f t="shared" si="40"/>
        <v>1249</v>
      </c>
      <c r="Q53" s="48">
        <f t="shared" si="41"/>
        <v>563</v>
      </c>
      <c r="R53" s="48">
        <f t="shared" si="42"/>
        <v>686</v>
      </c>
      <c r="S53" s="126">
        <v>0</v>
      </c>
      <c r="T53" s="29">
        <v>342</v>
      </c>
      <c r="U53" s="29">
        <v>95</v>
      </c>
      <c r="V53" s="29">
        <v>2</v>
      </c>
      <c r="W53" s="29">
        <v>124</v>
      </c>
      <c r="X53" s="29">
        <v>133</v>
      </c>
      <c r="Y53" s="29">
        <v>154</v>
      </c>
      <c r="Z53" s="29">
        <v>76</v>
      </c>
      <c r="AA53" s="29">
        <v>238</v>
      </c>
      <c r="AB53" s="55">
        <v>85</v>
      </c>
    </row>
    <row r="54" spans="2:28" x14ac:dyDescent="0.2">
      <c r="B54" s="47" t="s">
        <v>51</v>
      </c>
      <c r="C54" s="29">
        <f t="shared" si="36"/>
        <v>51</v>
      </c>
      <c r="D54" s="29">
        <f t="shared" si="37"/>
        <v>2</v>
      </c>
      <c r="E54" s="29">
        <f t="shared" si="38"/>
        <v>0</v>
      </c>
      <c r="F54" s="48">
        <f t="shared" si="39"/>
        <v>2</v>
      </c>
      <c r="G54" s="29">
        <v>0</v>
      </c>
      <c r="H54" s="29">
        <v>0</v>
      </c>
      <c r="I54" s="29">
        <v>0</v>
      </c>
      <c r="J54" s="29">
        <v>0</v>
      </c>
      <c r="K54" s="52">
        <v>0</v>
      </c>
      <c r="L54" s="31">
        <v>0</v>
      </c>
      <c r="M54" s="29">
        <v>2</v>
      </c>
      <c r="N54" s="63">
        <v>0</v>
      </c>
      <c r="O54" s="125">
        <v>0</v>
      </c>
      <c r="P54" s="28">
        <f t="shared" si="40"/>
        <v>49</v>
      </c>
      <c r="Q54" s="48">
        <f t="shared" si="41"/>
        <v>11</v>
      </c>
      <c r="R54" s="48">
        <f t="shared" si="42"/>
        <v>38</v>
      </c>
      <c r="S54" s="126">
        <v>0</v>
      </c>
      <c r="T54" s="29">
        <v>0</v>
      </c>
      <c r="U54" s="29">
        <v>11</v>
      </c>
      <c r="V54" s="29">
        <v>0</v>
      </c>
      <c r="W54" s="29">
        <v>0</v>
      </c>
      <c r="X54" s="29">
        <v>0</v>
      </c>
      <c r="Y54" s="29">
        <v>0</v>
      </c>
      <c r="Z54" s="29">
        <v>36</v>
      </c>
      <c r="AA54" s="29">
        <v>2</v>
      </c>
      <c r="AB54" s="55">
        <v>0</v>
      </c>
    </row>
    <row r="55" spans="2:28" x14ac:dyDescent="0.2">
      <c r="B55" s="47" t="s">
        <v>52</v>
      </c>
      <c r="C55" s="29">
        <f t="shared" si="36"/>
        <v>196</v>
      </c>
      <c r="D55" s="29">
        <f t="shared" si="37"/>
        <v>159</v>
      </c>
      <c r="E55" s="29">
        <f t="shared" si="38"/>
        <v>98</v>
      </c>
      <c r="F55" s="48">
        <f t="shared" si="39"/>
        <v>61</v>
      </c>
      <c r="G55" s="29">
        <v>70</v>
      </c>
      <c r="H55" s="29">
        <v>0</v>
      </c>
      <c r="I55" s="29">
        <v>26</v>
      </c>
      <c r="J55" s="29">
        <v>2</v>
      </c>
      <c r="K55" s="52">
        <v>5</v>
      </c>
      <c r="L55" s="31">
        <v>34</v>
      </c>
      <c r="M55" s="29">
        <v>0</v>
      </c>
      <c r="N55" s="63">
        <v>0</v>
      </c>
      <c r="O55" s="125">
        <v>22</v>
      </c>
      <c r="P55" s="28">
        <f t="shared" si="40"/>
        <v>37</v>
      </c>
      <c r="Q55" s="48">
        <f t="shared" si="41"/>
        <v>29</v>
      </c>
      <c r="R55" s="48">
        <f t="shared" si="42"/>
        <v>8</v>
      </c>
      <c r="S55" s="126">
        <v>20</v>
      </c>
      <c r="T55" s="29">
        <v>0</v>
      </c>
      <c r="U55" s="29">
        <v>0</v>
      </c>
      <c r="V55" s="29">
        <v>0</v>
      </c>
      <c r="W55" s="29">
        <v>9</v>
      </c>
      <c r="X55" s="29">
        <v>6</v>
      </c>
      <c r="Y55" s="29">
        <v>2</v>
      </c>
      <c r="Z55" s="29">
        <v>0</v>
      </c>
      <c r="AA55" s="29">
        <v>0</v>
      </c>
      <c r="AB55" s="55">
        <v>0</v>
      </c>
    </row>
    <row r="56" spans="2:28" x14ac:dyDescent="0.2">
      <c r="B56" s="47" t="s">
        <v>53</v>
      </c>
      <c r="C56" s="29">
        <f t="shared" si="36"/>
        <v>58</v>
      </c>
      <c r="D56" s="29">
        <f t="shared" si="37"/>
        <v>58</v>
      </c>
      <c r="E56" s="29">
        <f t="shared" si="38"/>
        <v>18</v>
      </c>
      <c r="F56" s="48">
        <f t="shared" si="39"/>
        <v>40</v>
      </c>
      <c r="G56" s="29">
        <v>18</v>
      </c>
      <c r="H56" s="29">
        <v>0</v>
      </c>
      <c r="I56" s="29">
        <v>0</v>
      </c>
      <c r="J56" s="29">
        <v>0</v>
      </c>
      <c r="K56" s="52">
        <v>0</v>
      </c>
      <c r="L56" s="31">
        <v>40</v>
      </c>
      <c r="M56" s="29">
        <v>0</v>
      </c>
      <c r="N56" s="63">
        <v>0</v>
      </c>
      <c r="O56" s="125">
        <v>0</v>
      </c>
      <c r="P56" s="28">
        <f t="shared" si="40"/>
        <v>0</v>
      </c>
      <c r="Q56" s="48">
        <f t="shared" si="41"/>
        <v>0</v>
      </c>
      <c r="R56" s="48">
        <f t="shared" si="42"/>
        <v>0</v>
      </c>
      <c r="S56" s="126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0</v>
      </c>
      <c r="AA56" s="29">
        <v>0</v>
      </c>
      <c r="AB56" s="55">
        <v>0</v>
      </c>
    </row>
    <row r="57" spans="2:28" x14ac:dyDescent="0.2">
      <c r="B57" s="47"/>
      <c r="C57" s="29"/>
      <c r="D57" s="29"/>
      <c r="E57" s="29"/>
      <c r="F57" s="48"/>
      <c r="G57" s="29"/>
      <c r="H57" s="36"/>
      <c r="I57" s="29"/>
      <c r="J57" s="24"/>
      <c r="K57" s="52"/>
      <c r="L57" s="64"/>
      <c r="M57" s="24"/>
      <c r="N57" s="53"/>
      <c r="O57" s="127"/>
      <c r="P57" s="65"/>
      <c r="Q57" s="48"/>
      <c r="R57" s="48"/>
      <c r="S57" s="128"/>
      <c r="T57" s="29"/>
      <c r="U57" s="24"/>
      <c r="V57" s="24"/>
      <c r="W57" s="29"/>
      <c r="X57" s="24"/>
      <c r="Y57" s="24"/>
      <c r="Z57" s="24"/>
      <c r="AA57" s="24"/>
      <c r="AB57" s="66"/>
    </row>
    <row r="58" spans="2:28" x14ac:dyDescent="0.2">
      <c r="B58" s="47" t="s">
        <v>54</v>
      </c>
      <c r="C58" s="36">
        <f t="shared" ref="C58:C62" si="43">(D58+P58)</f>
        <v>7461</v>
      </c>
      <c r="D58" s="36">
        <f t="shared" ref="D58:D62" si="44">(F58+E58)</f>
        <v>1882</v>
      </c>
      <c r="E58" s="36">
        <f t="shared" ref="E58:E62" si="45">(J58+I58+H58+G58)</f>
        <v>631</v>
      </c>
      <c r="F58" s="58">
        <f>(K58+L58+M58+N58+O58)</f>
        <v>1251</v>
      </c>
      <c r="G58" s="36">
        <v>68</v>
      </c>
      <c r="H58" s="36">
        <v>124</v>
      </c>
      <c r="I58" s="67">
        <f>SUM(I59:I67)</f>
        <v>201</v>
      </c>
      <c r="J58" s="36">
        <f>SUM(J59:J66)</f>
        <v>238</v>
      </c>
      <c r="K58" s="60">
        <v>214</v>
      </c>
      <c r="L58" s="38">
        <v>601</v>
      </c>
      <c r="M58" s="36">
        <f>SUM(M59:M62)</f>
        <v>294</v>
      </c>
      <c r="N58" s="61">
        <v>42</v>
      </c>
      <c r="O58" s="123">
        <v>100</v>
      </c>
      <c r="P58" s="35">
        <f>(S58+T58+U58+V58+W58+X58+Y58+Z58+AA58+AB58)</f>
        <v>5579</v>
      </c>
      <c r="Q58" s="58">
        <f>(S58+T58+U58+V58+W58)</f>
        <v>2592</v>
      </c>
      <c r="R58" s="58">
        <f>(X58+Y58+Z58+AA58+AB58)</f>
        <v>2987</v>
      </c>
      <c r="S58" s="124">
        <v>199</v>
      </c>
      <c r="T58" s="36">
        <v>283</v>
      </c>
      <c r="U58" s="36">
        <v>373</v>
      </c>
      <c r="V58" s="36">
        <v>991</v>
      </c>
      <c r="W58" s="36">
        <v>746</v>
      </c>
      <c r="X58" s="36">
        <v>871</v>
      </c>
      <c r="Y58" s="36">
        <v>595</v>
      </c>
      <c r="Z58" s="36">
        <v>617</v>
      </c>
      <c r="AA58" s="36">
        <v>612</v>
      </c>
      <c r="AB58" s="68">
        <v>292</v>
      </c>
    </row>
    <row r="59" spans="2:28" x14ac:dyDescent="0.2">
      <c r="B59" s="47" t="s">
        <v>55</v>
      </c>
      <c r="C59" s="29">
        <f t="shared" si="43"/>
        <v>702</v>
      </c>
      <c r="D59" s="29">
        <f t="shared" si="44"/>
        <v>195</v>
      </c>
      <c r="E59" s="29">
        <f t="shared" si="45"/>
        <v>45</v>
      </c>
      <c r="F59" s="48">
        <f>(K59+L59+M59+N59+O59)</f>
        <v>150</v>
      </c>
      <c r="G59" s="29">
        <v>2</v>
      </c>
      <c r="H59" s="29">
        <v>2</v>
      </c>
      <c r="I59" s="69">
        <v>41</v>
      </c>
      <c r="J59" s="29">
        <v>0</v>
      </c>
      <c r="K59" s="52">
        <v>0</v>
      </c>
      <c r="L59" s="31">
        <v>0</v>
      </c>
      <c r="M59" s="29">
        <v>54</v>
      </c>
      <c r="N59" s="63">
        <v>0</v>
      </c>
      <c r="O59" s="125">
        <v>96</v>
      </c>
      <c r="P59" s="28">
        <f>(S59+T59+U59+V59+W59+X59+Y59+Z59+AA59+AB59)</f>
        <v>507</v>
      </c>
      <c r="Q59" s="48">
        <f>(S59+T59+U59+V59+W59)</f>
        <v>445</v>
      </c>
      <c r="R59" s="48">
        <f>(X59+Y59+Z59+AA59+AB59)</f>
        <v>62</v>
      </c>
      <c r="S59" s="126">
        <v>41</v>
      </c>
      <c r="T59" s="29">
        <v>96</v>
      </c>
      <c r="U59" s="29">
        <v>30</v>
      </c>
      <c r="V59" s="29">
        <v>126</v>
      </c>
      <c r="W59" s="29">
        <v>152</v>
      </c>
      <c r="X59" s="29">
        <v>60</v>
      </c>
      <c r="Y59" s="29">
        <v>2</v>
      </c>
      <c r="Z59" s="29">
        <v>0</v>
      </c>
      <c r="AA59" s="29">
        <v>0</v>
      </c>
      <c r="AB59" s="55">
        <v>0</v>
      </c>
    </row>
    <row r="60" spans="2:28" x14ac:dyDescent="0.2">
      <c r="B60" s="47" t="s">
        <v>56</v>
      </c>
      <c r="C60" s="29">
        <f t="shared" si="43"/>
        <v>605</v>
      </c>
      <c r="D60" s="29">
        <f t="shared" si="44"/>
        <v>246</v>
      </c>
      <c r="E60" s="29">
        <f t="shared" si="45"/>
        <v>150</v>
      </c>
      <c r="F60" s="48">
        <f>(K60+L60+M60+N60+O60)</f>
        <v>96</v>
      </c>
      <c r="G60" s="29">
        <v>0</v>
      </c>
      <c r="H60" s="29">
        <v>0</v>
      </c>
      <c r="I60" s="69">
        <v>0</v>
      </c>
      <c r="J60" s="29">
        <v>150</v>
      </c>
      <c r="K60" s="52">
        <v>92</v>
      </c>
      <c r="L60" s="31">
        <v>2</v>
      </c>
      <c r="M60" s="29">
        <v>0</v>
      </c>
      <c r="N60" s="63">
        <v>2</v>
      </c>
      <c r="O60" s="125">
        <v>0</v>
      </c>
      <c r="P60" s="28">
        <f>(S60+T60+U60+V60+W60+X60+Y60+Z60+AA60+AB60)</f>
        <v>359</v>
      </c>
      <c r="Q60" s="48">
        <f>(S60+T60+U60+V60+W60)</f>
        <v>155</v>
      </c>
      <c r="R60" s="48">
        <f>(X60+Y60+Z60+AA60+AB60)</f>
        <v>204</v>
      </c>
      <c r="S60" s="126">
        <v>86</v>
      </c>
      <c r="T60" s="29">
        <v>0</v>
      </c>
      <c r="U60" s="29">
        <v>59</v>
      </c>
      <c r="V60" s="29">
        <v>0</v>
      </c>
      <c r="W60" s="29">
        <v>10</v>
      </c>
      <c r="X60" s="29">
        <v>77</v>
      </c>
      <c r="Y60" s="29">
        <v>115</v>
      </c>
      <c r="Z60" s="29">
        <v>10</v>
      </c>
      <c r="AA60" s="29">
        <v>2</v>
      </c>
      <c r="AB60" s="55">
        <v>0</v>
      </c>
    </row>
    <row r="61" spans="2:28" x14ac:dyDescent="0.2">
      <c r="B61" s="47" t="s">
        <v>57</v>
      </c>
      <c r="C61" s="29">
        <f t="shared" si="43"/>
        <v>3249</v>
      </c>
      <c r="D61" s="29">
        <f t="shared" si="44"/>
        <v>1049</v>
      </c>
      <c r="E61" s="29">
        <f t="shared" si="45"/>
        <v>155</v>
      </c>
      <c r="F61" s="48">
        <f>(K61+L61+M61+N61+O61)</f>
        <v>894</v>
      </c>
      <c r="G61" s="29">
        <v>16</v>
      </c>
      <c r="H61" s="29">
        <v>4</v>
      </c>
      <c r="I61" s="69">
        <v>91</v>
      </c>
      <c r="J61" s="29">
        <v>44</v>
      </c>
      <c r="K61" s="52">
        <v>56</v>
      </c>
      <c r="L61" s="31">
        <v>594</v>
      </c>
      <c r="M61" s="29">
        <v>240</v>
      </c>
      <c r="N61" s="63">
        <v>0</v>
      </c>
      <c r="O61" s="125">
        <v>4</v>
      </c>
      <c r="P61" s="28">
        <f>(S61+T61+U61+V61+W61+X61+Y61+Z61+AA61+AB61)</f>
        <v>2200</v>
      </c>
      <c r="Q61" s="48">
        <f>(S61+T61+U61+V61+W61)</f>
        <v>995</v>
      </c>
      <c r="R61" s="48">
        <f>(X61+Y61+Z61+AA61+AB61)</f>
        <v>1205</v>
      </c>
      <c r="S61" s="126">
        <v>55</v>
      </c>
      <c r="T61" s="29">
        <v>140</v>
      </c>
      <c r="U61" s="29">
        <v>244</v>
      </c>
      <c r="V61" s="29">
        <v>381</v>
      </c>
      <c r="W61" s="29">
        <v>175</v>
      </c>
      <c r="X61" s="29">
        <v>249</v>
      </c>
      <c r="Y61" s="29">
        <v>202</v>
      </c>
      <c r="Z61" s="29">
        <v>259</v>
      </c>
      <c r="AA61" s="29">
        <v>386</v>
      </c>
      <c r="AB61" s="55">
        <v>109</v>
      </c>
    </row>
    <row r="62" spans="2:28" x14ac:dyDescent="0.2">
      <c r="B62" s="47" t="s">
        <v>58</v>
      </c>
      <c r="C62" s="29">
        <f t="shared" si="43"/>
        <v>2905</v>
      </c>
      <c r="D62" s="29">
        <f t="shared" si="44"/>
        <v>392</v>
      </c>
      <c r="E62" s="29">
        <f t="shared" si="45"/>
        <v>281</v>
      </c>
      <c r="F62" s="48">
        <f>(K62+L62+M62+N62+O62)</f>
        <v>111</v>
      </c>
      <c r="G62" s="29">
        <v>50</v>
      </c>
      <c r="H62" s="29">
        <v>118</v>
      </c>
      <c r="I62" s="69">
        <v>69</v>
      </c>
      <c r="J62" s="29">
        <v>44</v>
      </c>
      <c r="K62" s="52">
        <v>66</v>
      </c>
      <c r="L62" s="31">
        <v>5</v>
      </c>
      <c r="M62" s="29">
        <v>0</v>
      </c>
      <c r="N62" s="63">
        <v>40</v>
      </c>
      <c r="O62" s="125">
        <v>0</v>
      </c>
      <c r="P62" s="28">
        <f>(S62+T62+U62+V62+W62+X62+Y62+Z62+AA62+AB62)</f>
        <v>2513</v>
      </c>
      <c r="Q62" s="48">
        <f>(S62+T62+U62+V62+W62)</f>
        <v>997</v>
      </c>
      <c r="R62" s="48">
        <f>(X62+Y62+Z62+AA62+AB62)</f>
        <v>1516</v>
      </c>
      <c r="S62" s="126">
        <v>17</v>
      </c>
      <c r="T62" s="29">
        <v>47</v>
      </c>
      <c r="U62" s="29">
        <v>40</v>
      </c>
      <c r="V62" s="29">
        <v>484</v>
      </c>
      <c r="W62" s="29">
        <v>409</v>
      </c>
      <c r="X62" s="29">
        <v>485</v>
      </c>
      <c r="Y62" s="29">
        <v>276</v>
      </c>
      <c r="Z62" s="29">
        <v>348</v>
      </c>
      <c r="AA62" s="29">
        <v>224</v>
      </c>
      <c r="AB62" s="55">
        <v>183</v>
      </c>
    </row>
    <row r="63" spans="2:28" ht="15" thickBot="1" x14ac:dyDescent="0.25">
      <c r="B63" s="129"/>
      <c r="C63" s="130"/>
      <c r="D63" s="130"/>
      <c r="E63" s="130"/>
      <c r="F63" s="131"/>
      <c r="G63" s="130"/>
      <c r="H63" s="132"/>
      <c r="I63" s="130"/>
      <c r="J63" s="133"/>
      <c r="K63" s="134"/>
      <c r="L63" s="135"/>
      <c r="M63" s="130"/>
      <c r="N63" s="70"/>
      <c r="O63" s="136"/>
      <c r="P63" s="71"/>
      <c r="Q63" s="131"/>
      <c r="R63" s="131"/>
      <c r="S63" s="137"/>
      <c r="T63" s="72"/>
      <c r="U63" s="73"/>
      <c r="V63" s="72"/>
      <c r="W63" s="72"/>
      <c r="X63" s="72"/>
      <c r="Y63" s="135"/>
      <c r="Z63" s="72"/>
      <c r="AA63" s="72"/>
      <c r="AB63" s="74"/>
    </row>
    <row r="64" spans="2:28" ht="15" thickTop="1" x14ac:dyDescent="0.2"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1"/>
    </row>
    <row r="65" spans="2:28" x14ac:dyDescent="0.2">
      <c r="B65" s="75" t="s">
        <v>59</v>
      </c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1"/>
    </row>
    <row r="66" spans="2:28" x14ac:dyDescent="0.2">
      <c r="B66" s="75" t="s">
        <v>60</v>
      </c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</row>
  </sheetData>
  <pageMargins left="0.7" right="0.7" top="0.75" bottom="0.75" header="0.3" footer="0.3"/>
  <pageSetup paperSize="3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F854-D483-4A3C-AE30-AB7B58C3CD73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15930-2141-453C-AECC-7B30A4D4F3E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FDC4C8-D2F3-4301-BCF8-90C1188C9392}"/>
</file>

<file path=customXml/itemProps2.xml><?xml version="1.0" encoding="utf-8"?>
<ds:datastoreItem xmlns:ds="http://schemas.openxmlformats.org/officeDocument/2006/customXml" ds:itemID="{ED0CE86F-9B3F-4E75-88B4-2F942D9A3661}"/>
</file>

<file path=customXml/itemProps3.xml><?xml version="1.0" encoding="utf-8"?>
<ds:datastoreItem xmlns:ds="http://schemas.openxmlformats.org/officeDocument/2006/customXml" ds:itemID="{75C3FFB7-D14E-4DED-973E-9674A33735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2A.3</vt:lpstr>
      <vt:lpstr>Sheet2</vt:lpstr>
      <vt:lpstr>Sheet3</vt:lpstr>
      <vt:lpstr>'Table 2A.3'!Print_Area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2019-10-10T14:27:39Z</cp:lastPrinted>
  <dcterms:created xsi:type="dcterms:W3CDTF">2019-10-10T14:00:35Z</dcterms:created>
  <dcterms:modified xsi:type="dcterms:W3CDTF">2019-10-10T14:27:48Z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