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2B2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G57" i="1"/>
  <c r="F57" i="1"/>
  <c r="E57" i="1"/>
  <c r="D57" i="1" s="1"/>
  <c r="L55" i="1"/>
  <c r="L23" i="1" s="1"/>
  <c r="K55" i="1"/>
  <c r="J55" i="1"/>
  <c r="D55" i="1"/>
  <c r="L54" i="1"/>
  <c r="K54" i="1"/>
  <c r="J54" i="1"/>
  <c r="D54" i="1"/>
  <c r="L53" i="1"/>
  <c r="L24" i="1" s="1"/>
  <c r="K53" i="1"/>
  <c r="J53" i="1"/>
  <c r="D53" i="1"/>
  <c r="L52" i="1"/>
  <c r="L21" i="1" s="1"/>
  <c r="L20" i="1" s="1"/>
  <c r="L19" i="1" s="1"/>
  <c r="L10" i="1" s="1"/>
  <c r="K52" i="1"/>
  <c r="J52" i="1"/>
  <c r="D52" i="1"/>
  <c r="L51" i="1"/>
  <c r="K51" i="1"/>
  <c r="J51" i="1"/>
  <c r="D51" i="1"/>
  <c r="L50" i="1"/>
  <c r="K50" i="1"/>
  <c r="J50" i="1"/>
  <c r="G50" i="1"/>
  <c r="F50" i="1"/>
  <c r="D50" i="1" s="1"/>
  <c r="E50" i="1"/>
  <c r="L48" i="1"/>
  <c r="K48" i="1"/>
  <c r="J48" i="1"/>
  <c r="D48" i="1"/>
  <c r="L47" i="1"/>
  <c r="K47" i="1"/>
  <c r="J47" i="1"/>
  <c r="D47" i="1"/>
  <c r="L46" i="1"/>
  <c r="K46" i="1"/>
  <c r="J46" i="1"/>
  <c r="D46" i="1"/>
  <c r="L45" i="1"/>
  <c r="K45" i="1"/>
  <c r="J45" i="1"/>
  <c r="G45" i="1"/>
  <c r="F45" i="1"/>
  <c r="E45" i="1"/>
  <c r="D45" i="1" s="1"/>
  <c r="L43" i="1"/>
  <c r="K43" i="1"/>
  <c r="J43" i="1"/>
  <c r="J21" i="1" s="1"/>
  <c r="D43" i="1"/>
  <c r="L42" i="1"/>
  <c r="K42" i="1"/>
  <c r="J42" i="1"/>
  <c r="D42" i="1"/>
  <c r="L41" i="1"/>
  <c r="K41" i="1"/>
  <c r="J41" i="1"/>
  <c r="J22" i="1" s="1"/>
  <c r="D41" i="1"/>
  <c r="L40" i="1"/>
  <c r="K40" i="1"/>
  <c r="J40" i="1"/>
  <c r="G40" i="1"/>
  <c r="F40" i="1"/>
  <c r="E40" i="1"/>
  <c r="D40" i="1"/>
  <c r="L38" i="1"/>
  <c r="K38" i="1"/>
  <c r="J38" i="1"/>
  <c r="D38" i="1"/>
  <c r="L37" i="1"/>
  <c r="K37" i="1"/>
  <c r="J37" i="1"/>
  <c r="D37" i="1"/>
  <c r="L36" i="1"/>
  <c r="K36" i="1"/>
  <c r="J36" i="1"/>
  <c r="D36" i="1"/>
  <c r="L35" i="1"/>
  <c r="K35" i="1"/>
  <c r="J35" i="1"/>
  <c r="G35" i="1"/>
  <c r="D35" i="1" s="1"/>
  <c r="F35" i="1"/>
  <c r="E35" i="1"/>
  <c r="C35" i="1"/>
  <c r="L33" i="1"/>
  <c r="K33" i="1"/>
  <c r="J33" i="1"/>
  <c r="D33" i="1"/>
  <c r="L32" i="1"/>
  <c r="K32" i="1"/>
  <c r="J32" i="1"/>
  <c r="D32" i="1"/>
  <c r="L31" i="1"/>
  <c r="K31" i="1"/>
  <c r="J31" i="1"/>
  <c r="D31" i="1"/>
  <c r="L30" i="1"/>
  <c r="K30" i="1"/>
  <c r="J30" i="1"/>
  <c r="D30" i="1"/>
  <c r="L29" i="1"/>
  <c r="K29" i="1"/>
  <c r="J29" i="1"/>
  <c r="D29" i="1"/>
  <c r="L28" i="1"/>
  <c r="K28" i="1"/>
  <c r="J28" i="1"/>
  <c r="D28" i="1"/>
  <c r="L27" i="1"/>
  <c r="K27" i="1"/>
  <c r="J27" i="1"/>
  <c r="G27" i="1"/>
  <c r="D27" i="1" s="1"/>
  <c r="F27" i="1"/>
  <c r="E27" i="1"/>
  <c r="C27" i="1"/>
  <c r="V24" i="1"/>
  <c r="U24" i="1"/>
  <c r="T24" i="1"/>
  <c r="S24" i="1"/>
  <c r="R24" i="1"/>
  <c r="Q24" i="1"/>
  <c r="P24" i="1"/>
  <c r="O24" i="1"/>
  <c r="N24" i="1"/>
  <c r="M24" i="1"/>
  <c r="K24" i="1"/>
  <c r="J24" i="1"/>
  <c r="I24" i="1"/>
  <c r="H24" i="1"/>
  <c r="G24" i="1"/>
  <c r="D24" i="1" s="1"/>
  <c r="F24" i="1"/>
  <c r="E24" i="1"/>
  <c r="C24" i="1"/>
  <c r="V23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F23" i="1"/>
  <c r="E23" i="1"/>
  <c r="D23" i="1" s="1"/>
  <c r="C23" i="1"/>
  <c r="V22" i="1"/>
  <c r="U22" i="1"/>
  <c r="T22" i="1"/>
  <c r="S22" i="1"/>
  <c r="R22" i="1"/>
  <c r="Q22" i="1"/>
  <c r="P22" i="1"/>
  <c r="O22" i="1"/>
  <c r="N22" i="1"/>
  <c r="M22" i="1"/>
  <c r="L22" i="1"/>
  <c r="K22" i="1"/>
  <c r="I22" i="1"/>
  <c r="H22" i="1"/>
  <c r="G22" i="1"/>
  <c r="F22" i="1"/>
  <c r="E22" i="1"/>
  <c r="D22" i="1" s="1"/>
  <c r="C22" i="1"/>
  <c r="C20" i="1" s="1"/>
  <c r="C19" i="1" s="1"/>
  <c r="V21" i="1"/>
  <c r="U21" i="1"/>
  <c r="T21" i="1"/>
  <c r="S21" i="1"/>
  <c r="R21" i="1"/>
  <c r="Q21" i="1"/>
  <c r="P21" i="1"/>
  <c r="O21" i="1"/>
  <c r="N21" i="1"/>
  <c r="M21" i="1"/>
  <c r="K21" i="1"/>
  <c r="I21" i="1"/>
  <c r="H21" i="1"/>
  <c r="G21" i="1"/>
  <c r="F21" i="1"/>
  <c r="E21" i="1"/>
  <c r="D21" i="1" s="1"/>
  <c r="C21" i="1"/>
  <c r="V20" i="1"/>
  <c r="U20" i="1"/>
  <c r="T20" i="1"/>
  <c r="S20" i="1"/>
  <c r="R20" i="1"/>
  <c r="Q20" i="1"/>
  <c r="P20" i="1"/>
  <c r="O20" i="1"/>
  <c r="N20" i="1"/>
  <c r="M20" i="1"/>
  <c r="K20" i="1"/>
  <c r="I20" i="1"/>
  <c r="H20" i="1"/>
  <c r="G20" i="1"/>
  <c r="F20" i="1"/>
  <c r="E20" i="1"/>
  <c r="D20" i="1" s="1"/>
  <c r="V19" i="1"/>
  <c r="U19" i="1"/>
  <c r="T19" i="1"/>
  <c r="S19" i="1"/>
  <c r="R19" i="1"/>
  <c r="Q19" i="1"/>
  <c r="P19" i="1"/>
  <c r="O19" i="1"/>
  <c r="N19" i="1"/>
  <c r="M19" i="1"/>
  <c r="K19" i="1"/>
  <c r="I19" i="1"/>
  <c r="H19" i="1"/>
  <c r="G19" i="1"/>
  <c r="F19" i="1"/>
  <c r="E19" i="1"/>
  <c r="D19" i="1" s="1"/>
  <c r="V17" i="1"/>
  <c r="U17" i="1"/>
  <c r="T17" i="1"/>
  <c r="S17" i="1"/>
  <c r="R17" i="1"/>
  <c r="Q17" i="1"/>
  <c r="P17" i="1"/>
  <c r="O17" i="1"/>
  <c r="N17" i="1"/>
  <c r="M17" i="1"/>
  <c r="K17" i="1"/>
  <c r="J17" i="1"/>
  <c r="I17" i="1"/>
  <c r="H17" i="1"/>
  <c r="G17" i="1"/>
  <c r="F17" i="1"/>
  <c r="E17" i="1"/>
  <c r="D17" i="1" s="1"/>
  <c r="C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 s="1"/>
  <c r="C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 s="1"/>
  <c r="C15" i="1"/>
  <c r="V14" i="1"/>
  <c r="U14" i="1"/>
  <c r="T14" i="1"/>
  <c r="S14" i="1"/>
  <c r="R14" i="1"/>
  <c r="Q14" i="1"/>
  <c r="P14" i="1"/>
  <c r="O14" i="1"/>
  <c r="N14" i="1"/>
  <c r="M14" i="1"/>
  <c r="K14" i="1"/>
  <c r="J14" i="1"/>
  <c r="I14" i="1"/>
  <c r="H14" i="1"/>
  <c r="G14" i="1"/>
  <c r="F14" i="1"/>
  <c r="E14" i="1"/>
  <c r="D14" i="1" s="1"/>
  <c r="C14" i="1"/>
  <c r="V13" i="1"/>
  <c r="U13" i="1"/>
  <c r="T13" i="1"/>
  <c r="S13" i="1"/>
  <c r="R13" i="1"/>
  <c r="Q13" i="1"/>
  <c r="P13" i="1"/>
  <c r="O13" i="1"/>
  <c r="N13" i="1"/>
  <c r="M13" i="1"/>
  <c r="K13" i="1"/>
  <c r="I13" i="1"/>
  <c r="H13" i="1"/>
  <c r="G13" i="1"/>
  <c r="F13" i="1"/>
  <c r="E13" i="1"/>
  <c r="D13" i="1" s="1"/>
  <c r="C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 s="1"/>
  <c r="C12" i="1"/>
  <c r="V10" i="1"/>
  <c r="U10" i="1"/>
  <c r="T10" i="1"/>
  <c r="S10" i="1"/>
  <c r="R10" i="1"/>
  <c r="Q10" i="1"/>
  <c r="P10" i="1"/>
  <c r="O10" i="1"/>
  <c r="N10" i="1"/>
  <c r="M10" i="1"/>
  <c r="K10" i="1"/>
  <c r="I10" i="1"/>
  <c r="H10" i="1"/>
  <c r="G10" i="1"/>
  <c r="F10" i="1"/>
  <c r="E10" i="1"/>
  <c r="D10" i="1" s="1"/>
  <c r="C10" i="1"/>
  <c r="J20" i="1" l="1"/>
  <c r="J19" i="1" s="1"/>
  <c r="J10" i="1" s="1"/>
  <c r="L13" i="1"/>
  <c r="L17" i="1"/>
  <c r="L14" i="1" s="1"/>
  <c r="J13" i="1"/>
</calcChain>
</file>

<file path=xl/sharedStrings.xml><?xml version="1.0" encoding="utf-8"?>
<sst xmlns="http://schemas.openxmlformats.org/spreadsheetml/2006/main" count="56" uniqueCount="56">
  <si>
    <t>Historic State, County and County Group by Structure Type</t>
  </si>
  <si>
    <t>JURISDICTION</t>
  </si>
  <si>
    <t>2014 - 2010</t>
  </si>
  <si>
    <t>2013</t>
  </si>
  <si>
    <t>2011</t>
  </si>
  <si>
    <t>2009 - 2000</t>
  </si>
  <si>
    <t>2009 - 2005</t>
  </si>
  <si>
    <t>2004 - 2000</t>
  </si>
  <si>
    <t>2005</t>
  </si>
  <si>
    <t>2004</t>
  </si>
  <si>
    <t>STATE OF MARYLAND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</si>
  <si>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</si>
  <si>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</si>
  <si>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</si>
  <si>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</si>
  <si>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</si>
  <si>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</si>
  <si>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</si>
  <si>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</si>
  <si>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</si>
  <si>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</si>
  <si>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</si>
  <si>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</si>
  <si>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</si>
  <si>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</si>
  <si>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</si>
  <si>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</si>
  <si>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</si>
  <si>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</si>
  <si>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</si>
  <si>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</si>
  <si>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</si>
  <si>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</si>
  <si>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</si>
  <si>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</si>
  <si>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</si>
  <si>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</si>
  <si>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</si>
  <si>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</si>
  <si>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</si>
  <si>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</si>
  <si>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</si>
  <si>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</si>
  <si>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</si>
  <si>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</si>
  <si>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</si>
  <si>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</si>
  <si>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</si>
  <si>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</si>
  <si>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</si>
  <si>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</si>
  <si>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</si>
  <si>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</si>
  <si>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</si>
  <si>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2016.</t>
  </si>
  <si>
    <t xml:space="preserve">Table 2B.2 MARYLAND JURISDICTIONS AND COUNTY GROUPS:  SINGLE FAMILY HOUSING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</si>
</sst>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Font="1" applyBorder="1"/>
    <xf numFmtId="3" fontId="3" fillId="0" borderId="0" xfId="0" applyNumberFormat="1" applyFont="1" applyBorder="1"/>
    <xf numFmtId="3" fontId="2" fillId="0" borderId="1" xfId="0" applyNumberFormat="1" applyFont="1" applyBorder="1"/>
    <xf numFmtId="3" fontId="0" fillId="0" borderId="1" xfId="0" applyNumberFormat="1" applyFont="1" applyBorder="1"/>
    <xf numFmtId="3" fontId="2" fillId="0" borderId="2" xfId="0" applyNumberFormat="1" applyFont="1" applyBorder="1"/>
    <xf numFmtId="3" fontId="1" fillId="0" borderId="3" xfId="0" applyNumberFormat="1" applyFont="1" applyFill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0" fillId="0" borderId="8" xfId="0" applyNumberFormat="1" applyFont="1" applyBorder="1"/>
    <xf numFmtId="3" fontId="0" fillId="0" borderId="3" xfId="0" applyNumberFormat="1" applyFont="1" applyBorder="1"/>
    <xf numFmtId="3" fontId="0" fillId="0" borderId="9" xfId="0" applyNumberFormat="1" applyFont="1" applyBorder="1"/>
    <xf numFmtId="3" fontId="0" fillId="0" borderId="6" xfId="0" applyNumberFormat="1" applyFont="1" applyBorder="1"/>
    <xf numFmtId="3" fontId="0" fillId="0" borderId="7" xfId="0" applyNumberFormat="1" applyFont="1" applyBorder="1"/>
    <xf numFmtId="3" fontId="0" fillId="0" borderId="10" xfId="0" applyNumberFormat="1" applyFont="1" applyBorder="1"/>
    <xf numFmtId="3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1" fontId="3" fillId="0" borderId="19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3" fontId="1" fillId="0" borderId="26" xfId="0" applyNumberFormat="1" applyFont="1" applyFill="1" applyBorder="1"/>
    <xf numFmtId="3" fontId="1" fillId="0" borderId="27" xfId="0" applyNumberFormat="1" applyFont="1" applyFill="1" applyBorder="1"/>
    <xf numFmtId="0" fontId="0" fillId="0" borderId="27" xfId="0" applyFont="1" applyBorder="1"/>
    <xf numFmtId="0" fontId="0" fillId="0" borderId="28" xfId="0" applyFont="1" applyBorder="1"/>
    <xf numFmtId="0" fontId="0" fillId="0" borderId="29" xfId="0" applyFont="1" applyBorder="1"/>
    <xf numFmtId="3" fontId="0" fillId="0" borderId="13" xfId="0" applyNumberFormat="1" applyFont="1" applyFill="1" applyBorder="1"/>
    <xf numFmtId="0" fontId="0" fillId="0" borderId="0" xfId="0" applyFont="1" applyBorder="1"/>
    <xf numFmtId="0" fontId="0" fillId="0" borderId="15" xfId="0" applyFont="1" applyBorder="1"/>
    <xf numFmtId="3" fontId="0" fillId="0" borderId="15" xfId="0" applyNumberFormat="1" applyFont="1" applyFill="1" applyBorder="1"/>
    <xf numFmtId="3" fontId="0" fillId="0" borderId="30" xfId="0" applyNumberFormat="1" applyFont="1" applyFill="1" applyBorder="1"/>
    <xf numFmtId="3" fontId="4" fillId="0" borderId="11" xfId="0" applyNumberFormat="1" applyFont="1" applyBorder="1"/>
    <xf numFmtId="41" fontId="1" fillId="0" borderId="14" xfId="0" applyNumberFormat="1" applyFont="1" applyBorder="1"/>
    <xf numFmtId="3" fontId="4" fillId="0" borderId="13" xfId="0" applyNumberFormat="1" applyFont="1" applyBorder="1"/>
    <xf numFmtId="3" fontId="3" fillId="0" borderId="31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3" fillId="0" borderId="13" xfId="0" applyNumberFormat="1" applyFont="1" applyBorder="1"/>
    <xf numFmtId="3" fontId="3" fillId="0" borderId="17" xfId="0" applyNumberFormat="1" applyFont="1" applyBorder="1"/>
    <xf numFmtId="41" fontId="4" fillId="0" borderId="14" xfId="0" applyNumberFormat="1" applyFont="1" applyBorder="1"/>
    <xf numFmtId="3" fontId="5" fillId="0" borderId="13" xfId="0" applyNumberFormat="1" applyFont="1" applyBorder="1"/>
    <xf numFmtId="3" fontId="6" fillId="0" borderId="11" xfId="0" applyNumberFormat="1" applyFont="1" applyBorder="1"/>
    <xf numFmtId="41" fontId="5" fillId="0" borderId="14" xfId="0" applyNumberFormat="1" applyFont="1" applyBorder="1"/>
    <xf numFmtId="41" fontId="5" fillId="0" borderId="31" xfId="0" applyNumberFormat="1" applyFont="1" applyBorder="1"/>
    <xf numFmtId="41" fontId="5" fillId="0" borderId="15" xfId="0" applyNumberFormat="1" applyFont="1" applyBorder="1"/>
    <xf numFmtId="41" fontId="5" fillId="0" borderId="16" xfId="0" applyNumberFormat="1" applyFont="1" applyBorder="1"/>
    <xf numFmtId="41" fontId="5" fillId="0" borderId="13" xfId="0" applyNumberFormat="1" applyFont="1" applyBorder="1"/>
    <xf numFmtId="41" fontId="5" fillId="0" borderId="17" xfId="0" applyNumberFormat="1" applyFont="1" applyBorder="1"/>
    <xf numFmtId="41" fontId="0" fillId="0" borderId="14" xfId="0" applyNumberFormat="1" applyFont="1" applyBorder="1"/>
    <xf numFmtId="41" fontId="0" fillId="0" borderId="31" xfId="0" applyNumberFormat="1" applyFont="1" applyBorder="1"/>
    <xf numFmtId="41" fontId="0" fillId="0" borderId="15" xfId="0" applyNumberFormat="1" applyFont="1" applyBorder="1"/>
    <xf numFmtId="41" fontId="0" fillId="0" borderId="16" xfId="0" applyNumberFormat="1" applyFont="1" applyBorder="1"/>
    <xf numFmtId="41" fontId="0" fillId="0" borderId="13" xfId="0" applyNumberFormat="1" applyFont="1" applyBorder="1"/>
    <xf numFmtId="41" fontId="0" fillId="0" borderId="17" xfId="0" applyNumberFormat="1" applyFont="1" applyBorder="1"/>
    <xf numFmtId="3" fontId="7" fillId="0" borderId="13" xfId="0" applyNumberFormat="1" applyFont="1" applyBorder="1"/>
    <xf numFmtId="41" fontId="4" fillId="0" borderId="31" xfId="0" applyNumberFormat="1" applyFont="1" applyBorder="1"/>
    <xf numFmtId="41" fontId="4" fillId="0" borderId="15" xfId="0" applyNumberFormat="1" applyFont="1" applyBorder="1"/>
    <xf numFmtId="41" fontId="4" fillId="0" borderId="16" xfId="0" applyNumberFormat="1" applyFont="1" applyBorder="1"/>
    <xf numFmtId="41" fontId="4" fillId="0" borderId="13" xfId="0" applyNumberFormat="1" applyFont="1" applyBorder="1"/>
    <xf numFmtId="41" fontId="4" fillId="0" borderId="17" xfId="0" applyNumberFormat="1" applyFont="1" applyBorder="1"/>
    <xf numFmtId="41" fontId="7" fillId="0" borderId="14" xfId="0" applyNumberFormat="1" applyFont="1" applyBorder="1"/>
    <xf numFmtId="41" fontId="7" fillId="0" borderId="31" xfId="0" applyNumberFormat="1" applyFont="1" applyBorder="1"/>
    <xf numFmtId="41" fontId="7" fillId="0" borderId="15" xfId="0" applyNumberFormat="1" applyFont="1" applyBorder="1"/>
    <xf numFmtId="41" fontId="7" fillId="0" borderId="16" xfId="0" applyNumberFormat="1" applyFont="1" applyBorder="1"/>
    <xf numFmtId="41" fontId="7" fillId="0" borderId="13" xfId="0" applyNumberFormat="1" applyFont="1" applyBorder="1"/>
    <xf numFmtId="41" fontId="7" fillId="0" borderId="17" xfId="0" applyNumberFormat="1" applyFont="1" applyBorder="1"/>
    <xf numFmtId="0" fontId="1" fillId="0" borderId="11" xfId="0" applyFont="1" applyBorder="1"/>
    <xf numFmtId="10" fontId="7" fillId="0" borderId="14" xfId="0" applyNumberFormat="1" applyFont="1" applyBorder="1"/>
    <xf numFmtId="0" fontId="0" fillId="0" borderId="16" xfId="0" applyFont="1" applyBorder="1"/>
    <xf numFmtId="41" fontId="8" fillId="0" borderId="12" xfId="0" applyNumberFormat="1" applyFont="1" applyBorder="1"/>
    <xf numFmtId="41" fontId="8" fillId="0" borderId="13" xfId="0" applyNumberFormat="1" applyFont="1" applyBorder="1"/>
    <xf numFmtId="3" fontId="8" fillId="0" borderId="13" xfId="0" applyNumberFormat="1" applyFont="1" applyBorder="1"/>
    <xf numFmtId="3" fontId="8" fillId="0" borderId="15" xfId="0" applyNumberFormat="1" applyFont="1" applyBorder="1"/>
    <xf numFmtId="41" fontId="0" fillId="0" borderId="17" xfId="0" applyNumberFormat="1" applyFont="1" applyFill="1" applyBorder="1"/>
    <xf numFmtId="41" fontId="8" fillId="0" borderId="15" xfId="0" applyNumberFormat="1" applyFont="1" applyBorder="1"/>
    <xf numFmtId="41" fontId="1" fillId="0" borderId="31" xfId="0" applyNumberFormat="1" applyFont="1" applyBorder="1"/>
    <xf numFmtId="41" fontId="1" fillId="0" borderId="15" xfId="0" applyNumberFormat="1" applyFont="1" applyBorder="1"/>
    <xf numFmtId="41" fontId="1" fillId="0" borderId="16" xfId="0" applyNumberFormat="1" applyFont="1" applyBorder="1"/>
    <xf numFmtId="41" fontId="3" fillId="0" borderId="12" xfId="0" applyNumberFormat="1" applyFont="1" applyBorder="1"/>
    <xf numFmtId="41" fontId="1" fillId="0" borderId="13" xfId="0" applyNumberFormat="1" applyFont="1" applyBorder="1"/>
    <xf numFmtId="41" fontId="3" fillId="0" borderId="0" xfId="0" applyNumberFormat="1" applyFont="1" applyBorder="1"/>
    <xf numFmtId="41" fontId="1" fillId="0" borderId="17" xfId="0" applyNumberFormat="1" applyFont="1" applyBorder="1"/>
    <xf numFmtId="41" fontId="0" fillId="0" borderId="14" xfId="0" applyNumberFormat="1" applyBorder="1"/>
    <xf numFmtId="41" fontId="9" fillId="0" borderId="12" xfId="0" applyNumberFormat="1" applyFont="1" applyBorder="1"/>
    <xf numFmtId="41" fontId="8" fillId="0" borderId="0" xfId="0" applyNumberFormat="1" applyFont="1" applyBorder="1"/>
    <xf numFmtId="41" fontId="0" fillId="0" borderId="15" xfId="0" applyNumberFormat="1" applyFont="1" applyFill="1" applyBorder="1"/>
    <xf numFmtId="0" fontId="0" fillId="0" borderId="14" xfId="0" applyFont="1" applyBorder="1"/>
    <xf numFmtId="0" fontId="0" fillId="0" borderId="31" xfId="0" applyFont="1" applyBorder="1"/>
    <xf numFmtId="0" fontId="0" fillId="0" borderId="13" xfId="0" applyFont="1" applyBorder="1"/>
    <xf numFmtId="0" fontId="0" fillId="0" borderId="17" xfId="0" applyFont="1" applyBorder="1"/>
    <xf numFmtId="41" fontId="3" fillId="0" borderId="15" xfId="0" applyNumberFormat="1" applyFont="1" applyBorder="1"/>
    <xf numFmtId="3" fontId="1" fillId="0" borderId="15" xfId="0" applyNumberFormat="1" applyFont="1" applyBorder="1"/>
    <xf numFmtId="3" fontId="1" fillId="0" borderId="17" xfId="0" applyNumberFormat="1" applyFont="1" applyBorder="1"/>
    <xf numFmtId="3" fontId="3" fillId="0" borderId="32" xfId="0" applyNumberFormat="1" applyFont="1" applyBorder="1"/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5" xfId="0" applyNumberFormat="1" applyFont="1" applyBorder="1"/>
    <xf numFmtId="3" fontId="3" fillId="0" borderId="36" xfId="0" applyNumberFormat="1" applyFont="1" applyBorder="1"/>
    <xf numFmtId="3" fontId="3" fillId="0" borderId="37" xfId="0" applyNumberFormat="1" applyFont="1" applyBorder="1"/>
    <xf numFmtId="0" fontId="0" fillId="0" borderId="38" xfId="0" applyFont="1" applyBorder="1"/>
    <xf numFmtId="3" fontId="9" fillId="0" borderId="33" xfId="0" applyNumberFormat="1" applyFont="1" applyBorder="1"/>
    <xf numFmtId="3" fontId="0" fillId="0" borderId="34" xfId="0" applyNumberFormat="1" applyFont="1" applyBorder="1"/>
    <xf numFmtId="3" fontId="0" fillId="0" borderId="39" xfId="0" applyNumberFormat="1" applyFont="1" applyBorder="1"/>
    <xf numFmtId="3" fontId="0" fillId="0" borderId="37" xfId="0" applyNumberFormat="1" applyFont="1" applyBorder="1"/>
    <xf numFmtId="0" fontId="0" fillId="0" borderId="37" xfId="0" applyFont="1" applyBorder="1"/>
    <xf numFmtId="3" fontId="0" fillId="0" borderId="40" xfId="0" applyNumberFormat="1" applyFont="1" applyBorder="1"/>
    <xf numFmtId="0" fontId="0" fillId="0" borderId="0" xfId="0" applyFont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DS_work\AUTHUNIT\ANNUAL\TABLES%20AND%20APPENDICES\2015_Annual\2015_Tables%20and%20Appe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A"/>
      <sheetName val="Table 1B"/>
      <sheetName val="Table 1C"/>
      <sheetName val="Table 1D"/>
      <sheetName val="Table 2A"/>
      <sheetName val="Tables 2B1;2;3"/>
      <sheetName val="Table 2C1;2;3"/>
      <sheetName val="Table 3A"/>
      <sheetName val="Table 3B"/>
      <sheetName val="Table 3C"/>
      <sheetName val="Appendix 1"/>
      <sheetName val="Appendix2 "/>
      <sheetName val="Appendix 3"/>
      <sheetName val="SO2015A_MD"/>
      <sheetName val="ST2015A"/>
      <sheetName val="Worksheet"/>
    </sheetNames>
    <sheetDataSet>
      <sheetData sheetId="0"/>
      <sheetData sheetId="1"/>
      <sheetData sheetId="2">
        <row r="61">
          <cell r="C61">
            <v>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5"/>
  <sheetViews>
    <sheetView tabSelected="1" workbookViewId="0"/>
  </sheetViews>
  <sheetFormatPr defaultRowHeight="15" x14ac:dyDescent="0.25"/>
  <cols>
    <col min="2" max="2" width="30.42578125" bestFit="1" customWidth="1"/>
    <col min="3" max="3" width="8.5703125" customWidth="1"/>
    <col min="4" max="4" width="10.42578125" bestFit="1" customWidth="1"/>
    <col min="5" max="6" width="8.5703125" customWidth="1"/>
    <col min="7" max="9" width="7.5703125" customWidth="1"/>
    <col min="10" max="12" width="10.42578125" bestFit="1" customWidth="1"/>
    <col min="13" max="14" width="7.5703125" customWidth="1"/>
    <col min="15" max="22" width="8.5703125" customWidth="1"/>
  </cols>
  <sheetData>
    <row r="2" spans="2:22" ht="15.75" x14ac:dyDescent="0.25">
      <c r="B2" s="1" t="s">
        <v>55</v>
      </c>
      <c r="C2" s="1"/>
      <c r="D2" s="1"/>
      <c r="E2" s="1"/>
      <c r="F2" s="1"/>
      <c r="G2" s="1"/>
      <c r="H2" s="2"/>
      <c r="I2" s="2"/>
      <c r="J2" s="2"/>
      <c r="K2" s="1"/>
      <c r="L2" s="1"/>
      <c r="M2" s="2"/>
      <c r="N2" s="2"/>
      <c r="O2" s="2"/>
      <c r="P2" s="2"/>
      <c r="Q2" s="3"/>
      <c r="R2" s="2"/>
      <c r="S2" s="2"/>
      <c r="T2" s="2"/>
      <c r="U2" s="2"/>
      <c r="V2" s="2"/>
    </row>
    <row r="3" spans="2:22" ht="15.75" x14ac:dyDescent="0.25">
      <c r="B3" s="1" t="s">
        <v>0</v>
      </c>
      <c r="C3" s="1"/>
      <c r="D3" s="1"/>
      <c r="E3" s="1"/>
      <c r="F3" s="1"/>
      <c r="G3" s="1"/>
      <c r="H3" s="2"/>
      <c r="I3" s="2"/>
      <c r="J3" s="2"/>
      <c r="K3" s="1"/>
      <c r="L3" s="1"/>
      <c r="M3" s="2"/>
      <c r="N3" s="2"/>
      <c r="O3" s="2"/>
      <c r="P3" s="2"/>
      <c r="Q3" s="3"/>
      <c r="R3" s="2"/>
      <c r="S3" s="2"/>
      <c r="T3" s="2"/>
      <c r="U3" s="2"/>
      <c r="V3" s="2"/>
    </row>
    <row r="4" spans="2:22" ht="16.5" thickBot="1" x14ac:dyDescent="0.3">
      <c r="B4" s="4"/>
      <c r="C4" s="4"/>
      <c r="D4" s="4"/>
      <c r="E4" s="4"/>
      <c r="F4" s="4"/>
      <c r="G4" s="4"/>
      <c r="H4" s="5"/>
      <c r="I4" s="5"/>
      <c r="J4" s="5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7.25" thickTop="1" thickBot="1" x14ac:dyDescent="0.3">
      <c r="B5" s="1"/>
      <c r="C5" s="1"/>
      <c r="D5" s="1"/>
      <c r="E5" s="1"/>
      <c r="F5" s="1"/>
      <c r="G5" s="1"/>
      <c r="H5" s="2"/>
      <c r="I5" s="2"/>
      <c r="J5" s="2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2" ht="16.5" thickTop="1" x14ac:dyDescent="0.25">
      <c r="B6" s="6"/>
      <c r="C6" s="7"/>
      <c r="D6" s="8"/>
      <c r="E6" s="9"/>
      <c r="F6" s="10"/>
      <c r="G6" s="11"/>
      <c r="H6" s="12"/>
      <c r="I6" s="13"/>
      <c r="J6" s="14"/>
      <c r="K6" s="8"/>
      <c r="L6" s="8"/>
      <c r="M6" s="15"/>
      <c r="N6" s="16"/>
      <c r="O6" s="16"/>
      <c r="P6" s="16"/>
      <c r="Q6" s="16"/>
      <c r="R6" s="16"/>
      <c r="S6" s="16"/>
      <c r="T6" s="16"/>
      <c r="U6" s="16"/>
      <c r="V6" s="17"/>
    </row>
    <row r="7" spans="2:22" x14ac:dyDescent="0.25">
      <c r="B7" s="18" t="s">
        <v>1</v>
      </c>
      <c r="C7" s="19">
        <v>2015</v>
      </c>
      <c r="D7" s="20" t="s">
        <v>2</v>
      </c>
      <c r="E7" s="21">
        <v>2014</v>
      </c>
      <c r="F7" s="22" t="s">
        <v>3</v>
      </c>
      <c r="G7" s="23">
        <v>2012</v>
      </c>
      <c r="H7" s="24" t="s">
        <v>4</v>
      </c>
      <c r="I7" s="25">
        <v>2010</v>
      </c>
      <c r="J7" s="20" t="s">
        <v>5</v>
      </c>
      <c r="K7" s="20" t="s">
        <v>6</v>
      </c>
      <c r="L7" s="20" t="s">
        <v>7</v>
      </c>
      <c r="M7" s="26">
        <v>2009</v>
      </c>
      <c r="N7" s="27">
        <v>2008</v>
      </c>
      <c r="O7" s="27">
        <v>2007</v>
      </c>
      <c r="P7" s="27">
        <v>2006</v>
      </c>
      <c r="Q7" s="27" t="s">
        <v>8</v>
      </c>
      <c r="R7" s="27" t="s">
        <v>9</v>
      </c>
      <c r="S7" s="28">
        <v>2003</v>
      </c>
      <c r="T7" s="27">
        <v>2002</v>
      </c>
      <c r="U7" s="27">
        <v>2001</v>
      </c>
      <c r="V7" s="29">
        <v>2000</v>
      </c>
    </row>
    <row r="8" spans="2:22" x14ac:dyDescent="0.25">
      <c r="B8" s="30"/>
      <c r="C8" s="31"/>
      <c r="D8" s="32"/>
      <c r="E8" s="33"/>
      <c r="F8" s="34"/>
      <c r="G8" s="35"/>
      <c r="H8" s="36"/>
      <c r="I8" s="37"/>
      <c r="J8" s="38"/>
      <c r="K8" s="32"/>
      <c r="L8" s="32"/>
      <c r="M8" s="39"/>
      <c r="N8" s="40"/>
      <c r="O8" s="40"/>
      <c r="P8" s="40"/>
      <c r="Q8" s="40"/>
      <c r="R8" s="40"/>
      <c r="S8" s="41"/>
      <c r="T8" s="40"/>
      <c r="U8" s="40"/>
      <c r="V8" s="42"/>
    </row>
    <row r="9" spans="2:22" x14ac:dyDescent="0.25">
      <c r="B9" s="43"/>
      <c r="C9" s="44"/>
      <c r="D9" s="45"/>
      <c r="E9" s="46"/>
      <c r="F9" s="47"/>
      <c r="G9" s="48"/>
      <c r="H9" s="49"/>
      <c r="I9" s="50"/>
      <c r="J9" s="51"/>
      <c r="K9" s="52"/>
      <c r="L9" s="52"/>
      <c r="M9" s="53"/>
      <c r="N9" s="54"/>
      <c r="O9" s="54"/>
      <c r="P9" s="54"/>
      <c r="Q9" s="54"/>
      <c r="R9" s="54"/>
      <c r="S9" s="54"/>
      <c r="T9" s="54"/>
      <c r="U9" s="55"/>
      <c r="V9" s="56"/>
    </row>
    <row r="10" spans="2:22" x14ac:dyDescent="0.25">
      <c r="B10" s="57" t="s">
        <v>10</v>
      </c>
      <c r="C10" s="58">
        <f>(C12+C13+C14)</f>
        <v>11108</v>
      </c>
      <c r="D10" s="59">
        <f>(E10+F10+G10+H10+I10)</f>
        <v>47291</v>
      </c>
      <c r="E10" s="58">
        <f>(E12+E13+E14)</f>
        <v>10541</v>
      </c>
      <c r="F10" s="60">
        <f t="shared" ref="F10:V10" si="0">(F19+F24)</f>
        <v>10667</v>
      </c>
      <c r="G10" s="61">
        <f t="shared" si="0"/>
        <v>9232</v>
      </c>
      <c r="H10" s="61">
        <f t="shared" si="0"/>
        <v>8362</v>
      </c>
      <c r="I10" s="62">
        <f t="shared" si="0"/>
        <v>8489</v>
      </c>
      <c r="J10" s="63">
        <f t="shared" si="0"/>
        <v>188854</v>
      </c>
      <c r="K10" s="63">
        <f t="shared" si="0"/>
        <v>71059</v>
      </c>
      <c r="L10" s="63">
        <f t="shared" si="0"/>
        <v>117795</v>
      </c>
      <c r="M10" s="60">
        <f t="shared" si="0"/>
        <v>8133</v>
      </c>
      <c r="N10" s="61">
        <f t="shared" si="0"/>
        <v>8927</v>
      </c>
      <c r="O10" s="61">
        <f t="shared" si="0"/>
        <v>13232</v>
      </c>
      <c r="P10" s="61">
        <f t="shared" si="0"/>
        <v>17858</v>
      </c>
      <c r="Q10" s="61">
        <f t="shared" si="0"/>
        <v>22909</v>
      </c>
      <c r="R10" s="61">
        <f t="shared" si="0"/>
        <v>21553</v>
      </c>
      <c r="S10" s="61">
        <f t="shared" si="0"/>
        <v>23398</v>
      </c>
      <c r="T10" s="61">
        <f t="shared" si="0"/>
        <v>24004</v>
      </c>
      <c r="U10" s="61">
        <f t="shared" si="0"/>
        <v>23708</v>
      </c>
      <c r="V10" s="64">
        <f t="shared" si="0"/>
        <v>25132</v>
      </c>
    </row>
    <row r="11" spans="2:22" x14ac:dyDescent="0.25">
      <c r="B11" s="57"/>
      <c r="C11" s="65"/>
      <c r="D11" s="66"/>
      <c r="E11" s="65"/>
      <c r="F11" s="60"/>
      <c r="G11" s="61"/>
      <c r="H11" s="61"/>
      <c r="I11" s="62"/>
      <c r="J11" s="63"/>
      <c r="K11" s="63"/>
      <c r="L11" s="63"/>
      <c r="M11" s="60"/>
      <c r="N11" s="61"/>
      <c r="O11" s="61"/>
      <c r="P11" s="61"/>
      <c r="Q11" s="61"/>
      <c r="R11" s="61"/>
      <c r="S11" s="61"/>
      <c r="T11" s="61"/>
      <c r="U11" s="61"/>
      <c r="V11" s="64"/>
    </row>
    <row r="12" spans="2:22" x14ac:dyDescent="0.25">
      <c r="B12" s="67" t="s">
        <v>11</v>
      </c>
      <c r="C12" s="65">
        <f>(C28+C29+C37+C38)</f>
        <v>5134</v>
      </c>
      <c r="D12" s="66">
        <f t="shared" ref="D12:D17" si="1">(E12+F12+G12+H12+I12)</f>
        <v>20242</v>
      </c>
      <c r="E12" s="68">
        <f>(E28+E29+E37+E38)</f>
        <v>5224</v>
      </c>
      <c r="F12" s="69">
        <f t="shared" ref="F12:V12" si="2">(F28+F29+F37+F38)</f>
        <v>4946</v>
      </c>
      <c r="G12" s="70">
        <f t="shared" si="2"/>
        <v>3671</v>
      </c>
      <c r="H12" s="70">
        <f t="shared" si="2"/>
        <v>3331</v>
      </c>
      <c r="I12" s="71">
        <f t="shared" si="2"/>
        <v>3070</v>
      </c>
      <c r="J12" s="72">
        <f t="shared" si="2"/>
        <v>73352</v>
      </c>
      <c r="K12" s="72">
        <f t="shared" si="2"/>
        <v>26643</v>
      </c>
      <c r="L12" s="72">
        <f t="shared" si="2"/>
        <v>46709</v>
      </c>
      <c r="M12" s="69">
        <f t="shared" si="2"/>
        <v>2933</v>
      </c>
      <c r="N12" s="70">
        <f t="shared" si="2"/>
        <v>3656</v>
      </c>
      <c r="O12" s="70">
        <f t="shared" si="2"/>
        <v>4971</v>
      </c>
      <c r="P12" s="70">
        <f t="shared" si="2"/>
        <v>7049</v>
      </c>
      <c r="Q12" s="70">
        <f t="shared" si="2"/>
        <v>8034</v>
      </c>
      <c r="R12" s="70">
        <f t="shared" si="2"/>
        <v>7517</v>
      </c>
      <c r="S12" s="70">
        <f t="shared" si="2"/>
        <v>9072</v>
      </c>
      <c r="T12" s="70">
        <f t="shared" si="2"/>
        <v>9361</v>
      </c>
      <c r="U12" s="70">
        <f t="shared" si="2"/>
        <v>10111</v>
      </c>
      <c r="V12" s="73">
        <f t="shared" si="2"/>
        <v>10648</v>
      </c>
    </row>
    <row r="13" spans="2:22" x14ac:dyDescent="0.25">
      <c r="B13" s="67" t="s">
        <v>12</v>
      </c>
      <c r="C13" s="65">
        <f>(C30+C31+C32+C36+C41+C42+C43+C52+C54)</f>
        <v>4767</v>
      </c>
      <c r="D13" s="66">
        <f t="shared" si="1"/>
        <v>21897</v>
      </c>
      <c r="E13" s="68">
        <f>(E30+E31+E32+E36+E41+E42+E43+E52+E54)</f>
        <v>4324</v>
      </c>
      <c r="F13" s="69">
        <f t="shared" ref="F13:V13" si="3">(F30+F31+F32+F36+F41+F42+F43+F52+F54)</f>
        <v>4539</v>
      </c>
      <c r="G13" s="70">
        <f t="shared" si="3"/>
        <v>4627</v>
      </c>
      <c r="H13" s="70">
        <f t="shared" si="3"/>
        <v>4095</v>
      </c>
      <c r="I13" s="71">
        <f t="shared" si="3"/>
        <v>4312</v>
      </c>
      <c r="J13" s="72">
        <f t="shared" si="3"/>
        <v>79436</v>
      </c>
      <c r="K13" s="72">
        <f t="shared" si="3"/>
        <v>28997</v>
      </c>
      <c r="L13" s="72">
        <f t="shared" si="3"/>
        <v>50439</v>
      </c>
      <c r="M13" s="69">
        <f t="shared" si="3"/>
        <v>3970</v>
      </c>
      <c r="N13" s="70">
        <f t="shared" si="3"/>
        <v>3540</v>
      </c>
      <c r="O13" s="70">
        <f t="shared" si="3"/>
        <v>5658</v>
      </c>
      <c r="P13" s="70">
        <f t="shared" si="3"/>
        <v>6750</v>
      </c>
      <c r="Q13" s="70">
        <f t="shared" si="3"/>
        <v>9079</v>
      </c>
      <c r="R13" s="70">
        <f t="shared" si="3"/>
        <v>8819</v>
      </c>
      <c r="S13" s="70">
        <f t="shared" si="3"/>
        <v>9516</v>
      </c>
      <c r="T13" s="70">
        <f t="shared" si="3"/>
        <v>10520</v>
      </c>
      <c r="U13" s="70">
        <f t="shared" si="3"/>
        <v>10171</v>
      </c>
      <c r="V13" s="73">
        <f t="shared" si="3"/>
        <v>11413</v>
      </c>
    </row>
    <row r="14" spans="2:22" x14ac:dyDescent="0.25">
      <c r="B14" s="67" t="s">
        <v>13</v>
      </c>
      <c r="C14" s="65">
        <f>(C15+C16+C17)</f>
        <v>1207</v>
      </c>
      <c r="D14" s="66">
        <f t="shared" si="1"/>
        <v>5152</v>
      </c>
      <c r="E14" s="68">
        <f>(E15+E16+E17)</f>
        <v>993</v>
      </c>
      <c r="F14" s="69">
        <f t="shared" ref="F14:V14" si="4">(F15+F16+F17)</f>
        <v>1182</v>
      </c>
      <c r="G14" s="70">
        <f t="shared" si="4"/>
        <v>934</v>
      </c>
      <c r="H14" s="70">
        <f t="shared" si="4"/>
        <v>936</v>
      </c>
      <c r="I14" s="71">
        <f t="shared" si="4"/>
        <v>1107</v>
      </c>
      <c r="J14" s="72">
        <f t="shared" si="4"/>
        <v>36066</v>
      </c>
      <c r="K14" s="72">
        <f t="shared" si="4"/>
        <v>15419</v>
      </c>
      <c r="L14" s="72">
        <f t="shared" si="4"/>
        <v>20647</v>
      </c>
      <c r="M14" s="69">
        <f t="shared" si="4"/>
        <v>1230</v>
      </c>
      <c r="N14" s="70">
        <f t="shared" si="4"/>
        <v>1731</v>
      </c>
      <c r="O14" s="70">
        <f t="shared" si="4"/>
        <v>2603</v>
      </c>
      <c r="P14" s="70">
        <f t="shared" si="4"/>
        <v>4059</v>
      </c>
      <c r="Q14" s="70">
        <f t="shared" si="4"/>
        <v>5796</v>
      </c>
      <c r="R14" s="70">
        <f t="shared" si="4"/>
        <v>5217</v>
      </c>
      <c r="S14" s="70">
        <f t="shared" si="4"/>
        <v>4810</v>
      </c>
      <c r="T14" s="70">
        <f t="shared" si="4"/>
        <v>4123</v>
      </c>
      <c r="U14" s="70">
        <f t="shared" si="4"/>
        <v>3426</v>
      </c>
      <c r="V14" s="73">
        <f t="shared" si="4"/>
        <v>3071</v>
      </c>
    </row>
    <row r="15" spans="2:22" x14ac:dyDescent="0.25">
      <c r="B15" s="67" t="s">
        <v>14</v>
      </c>
      <c r="C15" s="74">
        <f>(C33)</f>
        <v>219</v>
      </c>
      <c r="D15" s="66">
        <f t="shared" si="1"/>
        <v>818</v>
      </c>
      <c r="E15" s="74">
        <f>(E33)</f>
        <v>241</v>
      </c>
      <c r="F15" s="75">
        <f t="shared" ref="F15:V15" si="5">(F33)</f>
        <v>220</v>
      </c>
      <c r="G15" s="76">
        <f t="shared" si="5"/>
        <v>164</v>
      </c>
      <c r="H15" s="76">
        <f t="shared" si="5"/>
        <v>75</v>
      </c>
      <c r="I15" s="77">
        <f t="shared" si="5"/>
        <v>118</v>
      </c>
      <c r="J15" s="78">
        <f t="shared" si="5"/>
        <v>2623</v>
      </c>
      <c r="K15" s="78">
        <f t="shared" si="5"/>
        <v>1469</v>
      </c>
      <c r="L15" s="78">
        <f t="shared" si="5"/>
        <v>1154</v>
      </c>
      <c r="M15" s="75">
        <f t="shared" si="5"/>
        <v>137</v>
      </c>
      <c r="N15" s="76">
        <f t="shared" si="5"/>
        <v>153</v>
      </c>
      <c r="O15" s="76">
        <f t="shared" si="5"/>
        <v>204</v>
      </c>
      <c r="P15" s="76">
        <f t="shared" si="5"/>
        <v>332</v>
      </c>
      <c r="Q15" s="76">
        <f t="shared" si="5"/>
        <v>643</v>
      </c>
      <c r="R15" s="76">
        <f t="shared" si="5"/>
        <v>433</v>
      </c>
      <c r="S15" s="76">
        <f t="shared" si="5"/>
        <v>206</v>
      </c>
      <c r="T15" s="76">
        <f t="shared" si="5"/>
        <v>181</v>
      </c>
      <c r="U15" s="76">
        <f t="shared" si="5"/>
        <v>115</v>
      </c>
      <c r="V15" s="79">
        <f t="shared" si="5"/>
        <v>219</v>
      </c>
    </row>
    <row r="16" spans="2:22" x14ac:dyDescent="0.25">
      <c r="B16" s="67" t="s">
        <v>15</v>
      </c>
      <c r="C16" s="68">
        <f>(C46+C48+C60)</f>
        <v>331</v>
      </c>
      <c r="D16" s="66">
        <f t="shared" si="1"/>
        <v>1752</v>
      </c>
      <c r="E16" s="68">
        <f>(E46+E48+E60)</f>
        <v>326</v>
      </c>
      <c r="F16" s="69">
        <f t="shared" ref="F16:V16" si="6">(F46+F48+F60)</f>
        <v>415</v>
      </c>
      <c r="G16" s="70">
        <f t="shared" si="6"/>
        <v>288</v>
      </c>
      <c r="H16" s="70">
        <f t="shared" si="6"/>
        <v>331</v>
      </c>
      <c r="I16" s="71">
        <f t="shared" si="6"/>
        <v>392</v>
      </c>
      <c r="J16" s="72">
        <f t="shared" si="6"/>
        <v>13634</v>
      </c>
      <c r="K16" s="72">
        <f t="shared" si="6"/>
        <v>5546</v>
      </c>
      <c r="L16" s="72">
        <f t="shared" si="6"/>
        <v>8088</v>
      </c>
      <c r="M16" s="69">
        <f t="shared" si="6"/>
        <v>371</v>
      </c>
      <c r="N16" s="70">
        <f t="shared" si="6"/>
        <v>505</v>
      </c>
      <c r="O16" s="70">
        <f t="shared" si="6"/>
        <v>809</v>
      </c>
      <c r="P16" s="70">
        <f t="shared" si="6"/>
        <v>1482</v>
      </c>
      <c r="Q16" s="70">
        <f t="shared" si="6"/>
        <v>2379</v>
      </c>
      <c r="R16" s="70">
        <f t="shared" si="6"/>
        <v>2062</v>
      </c>
      <c r="S16" s="70">
        <f t="shared" si="6"/>
        <v>1974</v>
      </c>
      <c r="T16" s="70">
        <f t="shared" si="6"/>
        <v>1651</v>
      </c>
      <c r="U16" s="70">
        <f t="shared" si="6"/>
        <v>1392</v>
      </c>
      <c r="V16" s="73">
        <f t="shared" si="6"/>
        <v>1009</v>
      </c>
    </row>
    <row r="17" spans="2:22" x14ac:dyDescent="0.25">
      <c r="B17" s="67" t="s">
        <v>16</v>
      </c>
      <c r="C17" s="68">
        <f>(C47+C51+C53+C55+C58+C59+C61)</f>
        <v>657</v>
      </c>
      <c r="D17" s="66">
        <f t="shared" si="1"/>
        <v>2582</v>
      </c>
      <c r="E17" s="68">
        <f>(E47+E51+E53+E55+E58+E59+E61)</f>
        <v>426</v>
      </c>
      <c r="F17" s="69">
        <f t="shared" ref="F17:V17" si="7">(F47+F53+F51+F55+F58+F59+F61)</f>
        <v>547</v>
      </c>
      <c r="G17" s="70">
        <f t="shared" si="7"/>
        <v>482</v>
      </c>
      <c r="H17" s="70">
        <f t="shared" si="7"/>
        <v>530</v>
      </c>
      <c r="I17" s="71">
        <f t="shared" si="7"/>
        <v>597</v>
      </c>
      <c r="J17" s="72">
        <f t="shared" si="7"/>
        <v>19809</v>
      </c>
      <c r="K17" s="72">
        <f t="shared" si="7"/>
        <v>8404</v>
      </c>
      <c r="L17" s="72">
        <f t="shared" si="7"/>
        <v>11405</v>
      </c>
      <c r="M17" s="69">
        <f t="shared" si="7"/>
        <v>722</v>
      </c>
      <c r="N17" s="70">
        <f t="shared" si="7"/>
        <v>1073</v>
      </c>
      <c r="O17" s="70">
        <f t="shared" si="7"/>
        <v>1590</v>
      </c>
      <c r="P17" s="70">
        <f t="shared" si="7"/>
        <v>2245</v>
      </c>
      <c r="Q17" s="70">
        <f t="shared" si="7"/>
        <v>2774</v>
      </c>
      <c r="R17" s="70">
        <f t="shared" si="7"/>
        <v>2722</v>
      </c>
      <c r="S17" s="70">
        <f t="shared" si="7"/>
        <v>2630</v>
      </c>
      <c r="T17" s="70">
        <f t="shared" si="7"/>
        <v>2291</v>
      </c>
      <c r="U17" s="70">
        <f t="shared" si="7"/>
        <v>1919</v>
      </c>
      <c r="V17" s="73">
        <f t="shared" si="7"/>
        <v>1843</v>
      </c>
    </row>
    <row r="18" spans="2:22" x14ac:dyDescent="0.25">
      <c r="B18" s="67"/>
      <c r="C18" s="68"/>
      <c r="D18" s="80"/>
      <c r="E18" s="68"/>
      <c r="F18" s="69"/>
      <c r="G18" s="70"/>
      <c r="H18" s="70"/>
      <c r="I18" s="71"/>
      <c r="J18" s="72"/>
      <c r="K18" s="72"/>
      <c r="L18" s="72"/>
      <c r="M18" s="69"/>
      <c r="N18" s="70"/>
      <c r="O18" s="70"/>
      <c r="P18" s="70"/>
      <c r="Q18" s="70"/>
      <c r="R18" s="70"/>
      <c r="S18" s="70"/>
      <c r="T18" s="70"/>
      <c r="U18" s="70"/>
      <c r="V18" s="73"/>
    </row>
    <row r="19" spans="2:22" x14ac:dyDescent="0.25">
      <c r="B19" s="67" t="s">
        <v>17</v>
      </c>
      <c r="C19" s="65">
        <f>(C20+C23)</f>
        <v>10628</v>
      </c>
      <c r="D19" s="59">
        <f t="shared" ref="D19:D24" si="8">(E19+F19+G19+H19+I19)</f>
        <v>46403</v>
      </c>
      <c r="E19" s="65">
        <f>(E20+E23)</f>
        <v>10367</v>
      </c>
      <c r="F19" s="81">
        <f t="shared" ref="F19:V19" si="9">(F20+F23)</f>
        <v>10515</v>
      </c>
      <c r="G19" s="82">
        <f t="shared" si="9"/>
        <v>9061</v>
      </c>
      <c r="H19" s="82">
        <f t="shared" si="9"/>
        <v>8194</v>
      </c>
      <c r="I19" s="83">
        <f t="shared" si="9"/>
        <v>8266</v>
      </c>
      <c r="J19" s="84">
        <f t="shared" si="9"/>
        <v>181859</v>
      </c>
      <c r="K19" s="84">
        <f t="shared" si="9"/>
        <v>68282</v>
      </c>
      <c r="L19" s="84">
        <f t="shared" si="9"/>
        <v>113577</v>
      </c>
      <c r="M19" s="81">
        <f t="shared" si="9"/>
        <v>7813</v>
      </c>
      <c r="N19" s="82">
        <f t="shared" si="9"/>
        <v>8549</v>
      </c>
      <c r="O19" s="82">
        <f t="shared" si="9"/>
        <v>12701</v>
      </c>
      <c r="P19" s="82">
        <f t="shared" si="9"/>
        <v>17187</v>
      </c>
      <c r="Q19" s="82">
        <f t="shared" si="9"/>
        <v>22032</v>
      </c>
      <c r="R19" s="82">
        <f t="shared" si="9"/>
        <v>20667</v>
      </c>
      <c r="S19" s="82">
        <f t="shared" si="9"/>
        <v>22432</v>
      </c>
      <c r="T19" s="82">
        <f t="shared" si="9"/>
        <v>23143</v>
      </c>
      <c r="U19" s="82">
        <f t="shared" si="9"/>
        <v>22944</v>
      </c>
      <c r="V19" s="85">
        <f t="shared" si="9"/>
        <v>24391</v>
      </c>
    </row>
    <row r="20" spans="2:22" x14ac:dyDescent="0.25">
      <c r="B20" s="67" t="s">
        <v>18</v>
      </c>
      <c r="C20" s="86">
        <f>(C21+C22)</f>
        <v>10519</v>
      </c>
      <c r="D20" s="66">
        <f t="shared" si="8"/>
        <v>45432</v>
      </c>
      <c r="E20" s="86">
        <f>(E21+E22)</f>
        <v>10297</v>
      </c>
      <c r="F20" s="87">
        <f t="shared" ref="F20:V20" si="10">(F21+F22)</f>
        <v>10269</v>
      </c>
      <c r="G20" s="88">
        <f t="shared" si="10"/>
        <v>8860</v>
      </c>
      <c r="H20" s="88">
        <f t="shared" si="10"/>
        <v>7973</v>
      </c>
      <c r="I20" s="89">
        <f t="shared" si="10"/>
        <v>8033</v>
      </c>
      <c r="J20" s="90">
        <f t="shared" si="10"/>
        <v>175430</v>
      </c>
      <c r="K20" s="90">
        <f t="shared" si="10"/>
        <v>65144</v>
      </c>
      <c r="L20" s="90">
        <f t="shared" si="10"/>
        <v>110286</v>
      </c>
      <c r="M20" s="87">
        <f t="shared" si="10"/>
        <v>7556</v>
      </c>
      <c r="N20" s="88">
        <f t="shared" si="10"/>
        <v>8081</v>
      </c>
      <c r="O20" s="88">
        <f t="shared" si="10"/>
        <v>12126</v>
      </c>
      <c r="P20" s="88">
        <f t="shared" si="10"/>
        <v>16335</v>
      </c>
      <c r="Q20" s="88">
        <f t="shared" si="10"/>
        <v>21046</v>
      </c>
      <c r="R20" s="88">
        <f t="shared" si="10"/>
        <v>19679</v>
      </c>
      <c r="S20" s="88">
        <f t="shared" si="10"/>
        <v>21625</v>
      </c>
      <c r="T20" s="88">
        <f t="shared" si="10"/>
        <v>22577</v>
      </c>
      <c r="U20" s="88">
        <f t="shared" si="10"/>
        <v>22462</v>
      </c>
      <c r="V20" s="91">
        <f t="shared" si="10"/>
        <v>23943</v>
      </c>
    </row>
    <row r="21" spans="2:22" x14ac:dyDescent="0.25">
      <c r="B21" s="67" t="s">
        <v>19</v>
      </c>
      <c r="C21" s="86">
        <f>(C28+C29+C32+C33+C37+C38+C43+C46+C48+C52+C54+C60)</f>
        <v>7698</v>
      </c>
      <c r="D21" s="66">
        <f t="shared" si="8"/>
        <v>32199</v>
      </c>
      <c r="E21" s="86">
        <f>(E28+E29+E32+E33+E37+E38+E43+E46+E48+E52+E54+E60)</f>
        <v>7475</v>
      </c>
      <c r="F21" s="87">
        <f t="shared" ref="F21:V21" si="11">(F28+F29+F32+F33+F37+F38+F43+F46+F48+F52+F54+F60)</f>
        <v>7594</v>
      </c>
      <c r="G21" s="88">
        <f t="shared" si="11"/>
        <v>6083</v>
      </c>
      <c r="H21" s="88">
        <f t="shared" si="11"/>
        <v>5691</v>
      </c>
      <c r="I21" s="89">
        <f t="shared" si="11"/>
        <v>5356</v>
      </c>
      <c r="J21" s="90">
        <f t="shared" si="11"/>
        <v>118290</v>
      </c>
      <c r="K21" s="90">
        <f t="shared" si="11"/>
        <v>45361</v>
      </c>
      <c r="L21" s="90">
        <f t="shared" si="11"/>
        <v>72929</v>
      </c>
      <c r="M21" s="87">
        <f t="shared" si="11"/>
        <v>5164</v>
      </c>
      <c r="N21" s="88">
        <f t="shared" si="11"/>
        <v>5913</v>
      </c>
      <c r="O21" s="88">
        <f t="shared" si="11"/>
        <v>8499</v>
      </c>
      <c r="P21" s="88">
        <f t="shared" si="11"/>
        <v>11422</v>
      </c>
      <c r="Q21" s="88">
        <f t="shared" si="11"/>
        <v>14363</v>
      </c>
      <c r="R21" s="88">
        <f t="shared" si="11"/>
        <v>13426</v>
      </c>
      <c r="S21" s="88">
        <f t="shared" si="11"/>
        <v>14363</v>
      </c>
      <c r="T21" s="88">
        <f t="shared" si="11"/>
        <v>14789</v>
      </c>
      <c r="U21" s="88">
        <f t="shared" si="11"/>
        <v>14699</v>
      </c>
      <c r="V21" s="91">
        <f t="shared" si="11"/>
        <v>15652</v>
      </c>
    </row>
    <row r="22" spans="2:22" x14ac:dyDescent="0.25">
      <c r="B22" s="67" t="s">
        <v>20</v>
      </c>
      <c r="C22" s="86">
        <f>(C30+C31+C36+C41+C42+C59+'[1]Table 1C'!C61)</f>
        <v>2821</v>
      </c>
      <c r="D22" s="66">
        <f t="shared" si="8"/>
        <v>13233</v>
      </c>
      <c r="E22" s="86">
        <f>(E30+E31+E36+E41+E42+E59+E61)</f>
        <v>2822</v>
      </c>
      <c r="F22" s="87">
        <f t="shared" ref="F22:V22" si="12">(F30+F31+F36+F41+F42+F59+F61)</f>
        <v>2675</v>
      </c>
      <c r="G22" s="88">
        <f t="shared" si="12"/>
        <v>2777</v>
      </c>
      <c r="H22" s="88">
        <f t="shared" si="12"/>
        <v>2282</v>
      </c>
      <c r="I22" s="89">
        <f t="shared" si="12"/>
        <v>2677</v>
      </c>
      <c r="J22" s="90">
        <f t="shared" si="12"/>
        <v>57140</v>
      </c>
      <c r="K22" s="90">
        <f t="shared" si="12"/>
        <v>19783</v>
      </c>
      <c r="L22" s="90">
        <f t="shared" si="12"/>
        <v>37357</v>
      </c>
      <c r="M22" s="87">
        <f t="shared" si="12"/>
        <v>2392</v>
      </c>
      <c r="N22" s="88">
        <f t="shared" si="12"/>
        <v>2168</v>
      </c>
      <c r="O22" s="88">
        <f t="shared" si="12"/>
        <v>3627</v>
      </c>
      <c r="P22" s="88">
        <f t="shared" si="12"/>
        <v>4913</v>
      </c>
      <c r="Q22" s="88">
        <f t="shared" si="12"/>
        <v>6683</v>
      </c>
      <c r="R22" s="88">
        <f t="shared" si="12"/>
        <v>6253</v>
      </c>
      <c r="S22" s="88">
        <f t="shared" si="12"/>
        <v>7262</v>
      </c>
      <c r="T22" s="88">
        <f t="shared" si="12"/>
        <v>7788</v>
      </c>
      <c r="U22" s="88">
        <f t="shared" si="12"/>
        <v>7763</v>
      </c>
      <c r="V22" s="91">
        <f t="shared" si="12"/>
        <v>8291</v>
      </c>
    </row>
    <row r="23" spans="2:22" x14ac:dyDescent="0.25">
      <c r="B23" s="67" t="s">
        <v>21</v>
      </c>
      <c r="C23" s="86">
        <f>(C55+C58)</f>
        <v>109</v>
      </c>
      <c r="D23" s="66">
        <f t="shared" si="8"/>
        <v>971</v>
      </c>
      <c r="E23" s="86">
        <f>(E55+E58)</f>
        <v>70</v>
      </c>
      <c r="F23" s="87">
        <f t="shared" ref="F23:V23" si="13">(F55+F58)</f>
        <v>246</v>
      </c>
      <c r="G23" s="88">
        <f t="shared" si="13"/>
        <v>201</v>
      </c>
      <c r="H23" s="88">
        <f t="shared" si="13"/>
        <v>221</v>
      </c>
      <c r="I23" s="89">
        <f t="shared" si="13"/>
        <v>233</v>
      </c>
      <c r="J23" s="90">
        <f t="shared" si="13"/>
        <v>6429</v>
      </c>
      <c r="K23" s="90">
        <f t="shared" si="13"/>
        <v>3138</v>
      </c>
      <c r="L23" s="90">
        <f t="shared" si="13"/>
        <v>3291</v>
      </c>
      <c r="M23" s="87">
        <f t="shared" si="13"/>
        <v>257</v>
      </c>
      <c r="N23" s="88">
        <f t="shared" si="13"/>
        <v>468</v>
      </c>
      <c r="O23" s="88">
        <f t="shared" si="13"/>
        <v>575</v>
      </c>
      <c r="P23" s="88">
        <f t="shared" si="13"/>
        <v>852</v>
      </c>
      <c r="Q23" s="88">
        <f t="shared" si="13"/>
        <v>986</v>
      </c>
      <c r="R23" s="88">
        <f t="shared" si="13"/>
        <v>988</v>
      </c>
      <c r="S23" s="88">
        <f t="shared" si="13"/>
        <v>807</v>
      </c>
      <c r="T23" s="88">
        <f t="shared" si="13"/>
        <v>566</v>
      </c>
      <c r="U23" s="88">
        <f t="shared" si="13"/>
        <v>482</v>
      </c>
      <c r="V23" s="91">
        <f t="shared" si="13"/>
        <v>448</v>
      </c>
    </row>
    <row r="24" spans="2:22" x14ac:dyDescent="0.25">
      <c r="B24" s="92" t="s">
        <v>22</v>
      </c>
      <c r="C24" s="65">
        <f>(C47+C51+C53)</f>
        <v>295</v>
      </c>
      <c r="D24" s="66">
        <f t="shared" si="8"/>
        <v>888</v>
      </c>
      <c r="E24" s="68">
        <f>(E47+E51+E53)</f>
        <v>174</v>
      </c>
      <c r="F24" s="69">
        <f t="shared" ref="F24:V24" si="14">(F47+F53+F51)</f>
        <v>152</v>
      </c>
      <c r="G24" s="70">
        <f t="shared" si="14"/>
        <v>171</v>
      </c>
      <c r="H24" s="70">
        <f t="shared" si="14"/>
        <v>168</v>
      </c>
      <c r="I24" s="71">
        <f t="shared" si="14"/>
        <v>223</v>
      </c>
      <c r="J24" s="72">
        <f t="shared" si="14"/>
        <v>6995</v>
      </c>
      <c r="K24" s="72">
        <f t="shared" si="14"/>
        <v>2777</v>
      </c>
      <c r="L24" s="72">
        <f t="shared" si="14"/>
        <v>4218</v>
      </c>
      <c r="M24" s="69">
        <f t="shared" si="14"/>
        <v>320</v>
      </c>
      <c r="N24" s="70">
        <f t="shared" si="14"/>
        <v>378</v>
      </c>
      <c r="O24" s="70">
        <f t="shared" si="14"/>
        <v>531</v>
      </c>
      <c r="P24" s="70">
        <f t="shared" si="14"/>
        <v>671</v>
      </c>
      <c r="Q24" s="70">
        <f t="shared" si="14"/>
        <v>877</v>
      </c>
      <c r="R24" s="70">
        <f t="shared" si="14"/>
        <v>886</v>
      </c>
      <c r="S24" s="70">
        <f t="shared" si="14"/>
        <v>966</v>
      </c>
      <c r="T24" s="70">
        <f t="shared" si="14"/>
        <v>861</v>
      </c>
      <c r="U24" s="70">
        <f t="shared" si="14"/>
        <v>764</v>
      </c>
      <c r="V24" s="73">
        <f t="shared" si="14"/>
        <v>741</v>
      </c>
    </row>
    <row r="25" spans="2:22" x14ac:dyDescent="0.25">
      <c r="B25" s="57"/>
      <c r="C25" s="93"/>
      <c r="D25" s="66"/>
      <c r="E25" s="93"/>
      <c r="F25" s="60"/>
      <c r="G25" s="61"/>
      <c r="H25" s="94"/>
      <c r="I25" s="95"/>
      <c r="J25" s="96"/>
      <c r="K25" s="97"/>
      <c r="L25" s="97"/>
      <c r="M25" s="53"/>
      <c r="N25" s="54"/>
      <c r="O25" s="54"/>
      <c r="P25" s="54"/>
      <c r="Q25" s="54"/>
      <c r="R25" s="54"/>
      <c r="S25" s="98"/>
      <c r="T25" s="76"/>
      <c r="U25" s="76"/>
      <c r="V25" s="99"/>
    </row>
    <row r="26" spans="2:22" x14ac:dyDescent="0.25">
      <c r="B26" s="57"/>
      <c r="C26" s="74"/>
      <c r="D26" s="66"/>
      <c r="E26" s="74"/>
      <c r="F26" s="60"/>
      <c r="G26" s="61"/>
      <c r="H26" s="94"/>
      <c r="I26" s="95"/>
      <c r="J26" s="96"/>
      <c r="K26" s="97"/>
      <c r="L26" s="97"/>
      <c r="M26" s="53"/>
      <c r="N26" s="54"/>
      <c r="O26" s="54"/>
      <c r="P26" s="54"/>
      <c r="Q26" s="54"/>
      <c r="R26" s="54"/>
      <c r="S26" s="100"/>
      <c r="T26" s="54"/>
      <c r="U26" s="76"/>
      <c r="V26" s="99"/>
    </row>
    <row r="27" spans="2:22" x14ac:dyDescent="0.25">
      <c r="B27" s="57" t="s">
        <v>23</v>
      </c>
      <c r="C27" s="58">
        <f>SUM(C28:C33)</f>
        <v>4421</v>
      </c>
      <c r="D27" s="59">
        <f t="shared" ref="D27:D33" si="15">(E27+F27+G27+H27+I27)</f>
        <v>19149</v>
      </c>
      <c r="E27" s="58">
        <f>SUM(E28:E33)</f>
        <v>4494</v>
      </c>
      <c r="F27" s="101">
        <f>SUM(F28:F33)</f>
        <v>4414</v>
      </c>
      <c r="G27" s="102">
        <f>SUM(G28:G33)</f>
        <v>3711</v>
      </c>
      <c r="H27" s="103">
        <v>3121</v>
      </c>
      <c r="I27" s="104">
        <v>3409</v>
      </c>
      <c r="J27" s="105">
        <f t="shared" ref="J27:J33" si="16">(M27+N27+O27+P27+Q27+R27+S27+T27+U27+V27)</f>
        <v>66032</v>
      </c>
      <c r="K27" s="63">
        <f t="shared" ref="K27:K33" si="17">(M27+N27+O27+P27+Q27)</f>
        <v>24378</v>
      </c>
      <c r="L27" s="63">
        <f t="shared" ref="L27:L33" si="18">(R27+S27+T27+U27+V27)</f>
        <v>41654</v>
      </c>
      <c r="M27" s="106">
        <v>2967</v>
      </c>
      <c r="N27" s="102">
        <v>2948</v>
      </c>
      <c r="O27" s="102">
        <v>4554</v>
      </c>
      <c r="P27" s="102">
        <v>5908</v>
      </c>
      <c r="Q27" s="102">
        <v>8001</v>
      </c>
      <c r="R27" s="102">
        <v>7145</v>
      </c>
      <c r="S27" s="102">
        <v>7998</v>
      </c>
      <c r="T27" s="102">
        <v>8802</v>
      </c>
      <c r="U27" s="102">
        <v>8428</v>
      </c>
      <c r="V27" s="107">
        <v>9281</v>
      </c>
    </row>
    <row r="28" spans="2:22" x14ac:dyDescent="0.25">
      <c r="B28" s="57" t="s">
        <v>24</v>
      </c>
      <c r="C28" s="108">
        <v>1565</v>
      </c>
      <c r="D28" s="66">
        <f t="shared" si="15"/>
        <v>5718</v>
      </c>
      <c r="E28" s="74">
        <v>1678</v>
      </c>
      <c r="F28" s="75">
        <v>1404</v>
      </c>
      <c r="G28" s="76">
        <v>943</v>
      </c>
      <c r="H28" s="77">
        <v>829</v>
      </c>
      <c r="I28" s="109">
        <v>864</v>
      </c>
      <c r="J28" s="78">
        <f t="shared" si="16"/>
        <v>15802</v>
      </c>
      <c r="K28" s="97">
        <f t="shared" si="17"/>
        <v>5360</v>
      </c>
      <c r="L28" s="97">
        <f t="shared" si="18"/>
        <v>10442</v>
      </c>
      <c r="M28" s="110">
        <v>822</v>
      </c>
      <c r="N28" s="76">
        <v>824</v>
      </c>
      <c r="O28" s="76">
        <v>1041</v>
      </c>
      <c r="P28" s="111">
        <v>1108</v>
      </c>
      <c r="Q28" s="76">
        <v>1565</v>
      </c>
      <c r="R28" s="76">
        <v>1769</v>
      </c>
      <c r="S28" s="76">
        <v>2164</v>
      </c>
      <c r="T28" s="76">
        <v>2026</v>
      </c>
      <c r="U28" s="76">
        <v>2013</v>
      </c>
      <c r="V28" s="79">
        <v>2470</v>
      </c>
    </row>
    <row r="29" spans="2:22" x14ac:dyDescent="0.25">
      <c r="B29" s="57" t="s">
        <v>25</v>
      </c>
      <c r="C29" s="108">
        <v>764</v>
      </c>
      <c r="D29" s="66">
        <f t="shared" si="15"/>
        <v>3286</v>
      </c>
      <c r="E29" s="74">
        <v>814</v>
      </c>
      <c r="F29" s="75">
        <v>714</v>
      </c>
      <c r="G29" s="76">
        <v>676</v>
      </c>
      <c r="H29" s="77">
        <v>487</v>
      </c>
      <c r="I29" s="109">
        <v>595</v>
      </c>
      <c r="J29" s="78">
        <f t="shared" si="16"/>
        <v>14494</v>
      </c>
      <c r="K29" s="97">
        <f t="shared" si="17"/>
        <v>5369</v>
      </c>
      <c r="L29" s="97">
        <f t="shared" si="18"/>
        <v>9125</v>
      </c>
      <c r="M29" s="110">
        <v>438</v>
      </c>
      <c r="N29" s="76">
        <v>571</v>
      </c>
      <c r="O29" s="76">
        <v>1060</v>
      </c>
      <c r="P29" s="111">
        <v>1786</v>
      </c>
      <c r="Q29" s="76">
        <v>1514</v>
      </c>
      <c r="R29" s="76">
        <v>1497</v>
      </c>
      <c r="S29" s="76">
        <v>1761</v>
      </c>
      <c r="T29" s="76">
        <v>1941</v>
      </c>
      <c r="U29" s="76">
        <v>1858</v>
      </c>
      <c r="V29" s="79">
        <v>2068</v>
      </c>
    </row>
    <row r="30" spans="2:22" x14ac:dyDescent="0.25">
      <c r="B30" s="57" t="s">
        <v>26</v>
      </c>
      <c r="C30" s="108">
        <v>279</v>
      </c>
      <c r="D30" s="66">
        <f t="shared" si="15"/>
        <v>1319</v>
      </c>
      <c r="E30" s="74">
        <v>305</v>
      </c>
      <c r="F30" s="75">
        <v>329</v>
      </c>
      <c r="G30" s="76">
        <v>307</v>
      </c>
      <c r="H30" s="77">
        <v>183</v>
      </c>
      <c r="I30" s="109">
        <v>195</v>
      </c>
      <c r="J30" s="78">
        <f t="shared" si="16"/>
        <v>7805</v>
      </c>
      <c r="K30" s="97">
        <f t="shared" si="17"/>
        <v>1872</v>
      </c>
      <c r="L30" s="97">
        <f t="shared" si="18"/>
        <v>5933</v>
      </c>
      <c r="M30" s="110">
        <v>142</v>
      </c>
      <c r="N30" s="76">
        <v>188</v>
      </c>
      <c r="O30" s="76">
        <v>312</v>
      </c>
      <c r="P30" s="111">
        <v>507</v>
      </c>
      <c r="Q30" s="76">
        <v>723</v>
      </c>
      <c r="R30" s="76">
        <v>732</v>
      </c>
      <c r="S30" s="76">
        <v>1005</v>
      </c>
      <c r="T30" s="76">
        <v>1499</v>
      </c>
      <c r="U30" s="76">
        <v>1350</v>
      </c>
      <c r="V30" s="79">
        <v>1347</v>
      </c>
    </row>
    <row r="31" spans="2:22" x14ac:dyDescent="0.25">
      <c r="B31" s="57" t="s">
        <v>27</v>
      </c>
      <c r="C31" s="108">
        <v>481</v>
      </c>
      <c r="D31" s="66">
        <f t="shared" si="15"/>
        <v>2977</v>
      </c>
      <c r="E31" s="74">
        <v>525</v>
      </c>
      <c r="F31" s="75">
        <v>512</v>
      </c>
      <c r="G31" s="76">
        <v>683</v>
      </c>
      <c r="H31" s="77">
        <v>556</v>
      </c>
      <c r="I31" s="109">
        <v>701</v>
      </c>
      <c r="J31" s="78">
        <f t="shared" si="16"/>
        <v>13651</v>
      </c>
      <c r="K31" s="97">
        <f t="shared" si="17"/>
        <v>5244</v>
      </c>
      <c r="L31" s="97">
        <f t="shared" si="18"/>
        <v>8407</v>
      </c>
      <c r="M31" s="110">
        <v>538</v>
      </c>
      <c r="N31" s="76">
        <v>531</v>
      </c>
      <c r="O31" s="76">
        <v>824</v>
      </c>
      <c r="P31" s="111">
        <v>1135</v>
      </c>
      <c r="Q31" s="76">
        <v>2216</v>
      </c>
      <c r="R31" s="76">
        <v>1430</v>
      </c>
      <c r="S31" s="76">
        <v>1852</v>
      </c>
      <c r="T31" s="76">
        <v>1814</v>
      </c>
      <c r="U31" s="76">
        <v>1765</v>
      </c>
      <c r="V31" s="79">
        <v>1546</v>
      </c>
    </row>
    <row r="32" spans="2:22" x14ac:dyDescent="0.25">
      <c r="B32" s="57" t="s">
        <v>28</v>
      </c>
      <c r="C32" s="108">
        <v>1113</v>
      </c>
      <c r="D32" s="66">
        <f t="shared" si="15"/>
        <v>5031</v>
      </c>
      <c r="E32" s="74">
        <v>931</v>
      </c>
      <c r="F32" s="75">
        <v>1235</v>
      </c>
      <c r="G32" s="76">
        <v>938</v>
      </c>
      <c r="H32" s="77">
        <v>991</v>
      </c>
      <c r="I32" s="109">
        <v>936</v>
      </c>
      <c r="J32" s="78">
        <f t="shared" si="16"/>
        <v>11657</v>
      </c>
      <c r="K32" s="97">
        <f t="shared" si="17"/>
        <v>5064</v>
      </c>
      <c r="L32" s="97">
        <f t="shared" si="18"/>
        <v>6593</v>
      </c>
      <c r="M32" s="110">
        <v>890</v>
      </c>
      <c r="N32" s="76">
        <v>681</v>
      </c>
      <c r="O32" s="76">
        <v>1113</v>
      </c>
      <c r="P32" s="111">
        <v>1040</v>
      </c>
      <c r="Q32" s="76">
        <v>1340</v>
      </c>
      <c r="R32" s="76">
        <v>1284</v>
      </c>
      <c r="S32" s="76">
        <v>1010</v>
      </c>
      <c r="T32" s="76">
        <v>1341</v>
      </c>
      <c r="U32" s="76">
        <v>1327</v>
      </c>
      <c r="V32" s="79">
        <v>1631</v>
      </c>
    </row>
    <row r="33" spans="2:22" x14ac:dyDescent="0.25">
      <c r="B33" s="57" t="s">
        <v>29</v>
      </c>
      <c r="C33" s="108">
        <v>219</v>
      </c>
      <c r="D33" s="66">
        <f t="shared" si="15"/>
        <v>818</v>
      </c>
      <c r="E33" s="74">
        <v>241</v>
      </c>
      <c r="F33" s="75">
        <v>220</v>
      </c>
      <c r="G33" s="76">
        <v>164</v>
      </c>
      <c r="H33" s="77">
        <v>75</v>
      </c>
      <c r="I33" s="109">
        <v>118</v>
      </c>
      <c r="J33" s="78">
        <f t="shared" si="16"/>
        <v>2623</v>
      </c>
      <c r="K33" s="97">
        <f t="shared" si="17"/>
        <v>1469</v>
      </c>
      <c r="L33" s="97">
        <f t="shared" si="18"/>
        <v>1154</v>
      </c>
      <c r="M33" s="110">
        <v>137</v>
      </c>
      <c r="N33" s="76">
        <v>153</v>
      </c>
      <c r="O33" s="76">
        <v>204</v>
      </c>
      <c r="P33" s="111">
        <v>332</v>
      </c>
      <c r="Q33" s="76">
        <v>643</v>
      </c>
      <c r="R33" s="76">
        <v>433</v>
      </c>
      <c r="S33" s="76">
        <v>206</v>
      </c>
      <c r="T33" s="76">
        <v>181</v>
      </c>
      <c r="U33" s="76">
        <v>115</v>
      </c>
      <c r="V33" s="79">
        <v>219</v>
      </c>
    </row>
    <row r="34" spans="2:22" x14ac:dyDescent="0.25">
      <c r="B34" s="57"/>
      <c r="C34" s="112"/>
      <c r="D34" s="66"/>
      <c r="E34" s="112"/>
      <c r="F34" s="113"/>
      <c r="G34" s="54"/>
      <c r="H34" s="94"/>
      <c r="I34" s="95"/>
      <c r="J34" s="114"/>
      <c r="K34" s="97"/>
      <c r="L34" s="97"/>
      <c r="M34" s="110"/>
      <c r="N34" s="54"/>
      <c r="O34" s="76"/>
      <c r="P34" s="54"/>
      <c r="Q34" s="54"/>
      <c r="R34" s="54"/>
      <c r="S34" s="54"/>
      <c r="T34" s="54"/>
      <c r="U34" s="54"/>
      <c r="V34" s="115"/>
    </row>
    <row r="35" spans="2:22" x14ac:dyDescent="0.25">
      <c r="B35" s="57" t="s">
        <v>30</v>
      </c>
      <c r="C35" s="58">
        <f>SUM(C36:C38)</f>
        <v>3545</v>
      </c>
      <c r="D35" s="59">
        <f t="shared" ref="D35:D38" si="19">(E35+F35+G35+H35+I35)</f>
        <v>14935</v>
      </c>
      <c r="E35" s="58">
        <f>SUM(E36:E38)</f>
        <v>3539</v>
      </c>
      <c r="F35" s="101">
        <f>SUM(F36:F38)</f>
        <v>3550</v>
      </c>
      <c r="G35" s="102">
        <f>SUM(G36:G38)</f>
        <v>2782</v>
      </c>
      <c r="H35" s="103">
        <v>2609</v>
      </c>
      <c r="I35" s="104">
        <v>2455</v>
      </c>
      <c r="J35" s="105">
        <f>(M35+N35+O35+P35+Q35+R35+S35+T35+U35+V35)</f>
        <v>56946</v>
      </c>
      <c r="K35" s="63">
        <f>(M35+N35+O35+P35+Q35)</f>
        <v>20713</v>
      </c>
      <c r="L35" s="63">
        <f>(R35+S35+T35+U35+V35)</f>
        <v>36233</v>
      </c>
      <c r="M35" s="106">
        <v>2422</v>
      </c>
      <c r="N35" s="102">
        <v>2796</v>
      </c>
      <c r="O35" s="102">
        <v>3873</v>
      </c>
      <c r="P35" s="102">
        <v>5253</v>
      </c>
      <c r="Q35" s="102">
        <v>6369</v>
      </c>
      <c r="R35" s="102">
        <v>5969</v>
      </c>
      <c r="S35" s="102">
        <v>6752</v>
      </c>
      <c r="T35" s="102">
        <v>6746</v>
      </c>
      <c r="U35" s="102">
        <v>7961</v>
      </c>
      <c r="V35" s="107">
        <v>8805</v>
      </c>
    </row>
    <row r="36" spans="2:22" x14ac:dyDescent="0.25">
      <c r="B36" s="57" t="s">
        <v>31</v>
      </c>
      <c r="C36" s="108">
        <v>740</v>
      </c>
      <c r="D36" s="66">
        <f t="shared" si="19"/>
        <v>3697</v>
      </c>
      <c r="E36" s="74">
        <v>807</v>
      </c>
      <c r="F36" s="75">
        <v>722</v>
      </c>
      <c r="G36" s="76">
        <v>730</v>
      </c>
      <c r="H36" s="77">
        <v>594</v>
      </c>
      <c r="I36" s="109">
        <v>844</v>
      </c>
      <c r="J36" s="78">
        <f>(M36+N36+O36+P36+Q36+R36+S36+T36+U36+V36)</f>
        <v>13890</v>
      </c>
      <c r="K36" s="97">
        <f>(M36+N36+O36+P36+Q36)</f>
        <v>4799</v>
      </c>
      <c r="L36" s="97">
        <f>(R36+S36+T36+U36+V36)</f>
        <v>9091</v>
      </c>
      <c r="M36" s="110">
        <v>749</v>
      </c>
      <c r="N36" s="76">
        <v>535</v>
      </c>
      <c r="O36" s="76">
        <v>1003</v>
      </c>
      <c r="P36" s="111">
        <v>1098</v>
      </c>
      <c r="Q36" s="76">
        <v>1414</v>
      </c>
      <c r="R36" s="76">
        <v>1718</v>
      </c>
      <c r="S36" s="76">
        <v>1605</v>
      </c>
      <c r="T36" s="76">
        <v>1352</v>
      </c>
      <c r="U36" s="76">
        <v>1721</v>
      </c>
      <c r="V36" s="79">
        <v>2695</v>
      </c>
    </row>
    <row r="37" spans="2:22" x14ac:dyDescent="0.25">
      <c r="B37" s="57" t="s">
        <v>32</v>
      </c>
      <c r="C37" s="108">
        <v>1367</v>
      </c>
      <c r="D37" s="66">
        <f t="shared" si="19"/>
        <v>6206</v>
      </c>
      <c r="E37" s="74">
        <v>1440</v>
      </c>
      <c r="F37" s="75">
        <v>1652</v>
      </c>
      <c r="G37" s="76">
        <v>1174</v>
      </c>
      <c r="H37" s="77">
        <v>1031</v>
      </c>
      <c r="I37" s="109">
        <v>909</v>
      </c>
      <c r="J37" s="78">
        <f>(M37+N37+O37+P37+Q37+R37+S37+T37+U37+V37)</f>
        <v>19950</v>
      </c>
      <c r="K37" s="97">
        <f>(M37+N37+O37+P37+Q37)</f>
        <v>6204</v>
      </c>
      <c r="L37" s="97">
        <f>(R37+S37+T37+U37+V37)</f>
        <v>13746</v>
      </c>
      <c r="M37" s="110">
        <v>862</v>
      </c>
      <c r="N37" s="76">
        <v>997</v>
      </c>
      <c r="O37" s="76">
        <v>1408</v>
      </c>
      <c r="P37" s="111">
        <v>1237</v>
      </c>
      <c r="Q37" s="76">
        <v>1700</v>
      </c>
      <c r="R37" s="76">
        <v>2376</v>
      </c>
      <c r="S37" s="76">
        <v>2339</v>
      </c>
      <c r="T37" s="76">
        <v>2909</v>
      </c>
      <c r="U37" s="76">
        <v>3191</v>
      </c>
      <c r="V37" s="79">
        <v>2931</v>
      </c>
    </row>
    <row r="38" spans="2:22" x14ac:dyDescent="0.25">
      <c r="B38" s="57" t="s">
        <v>33</v>
      </c>
      <c r="C38" s="108">
        <v>1438</v>
      </c>
      <c r="D38" s="66">
        <f t="shared" si="19"/>
        <v>5032</v>
      </c>
      <c r="E38" s="74">
        <v>1292</v>
      </c>
      <c r="F38" s="75">
        <v>1176</v>
      </c>
      <c r="G38" s="76">
        <v>878</v>
      </c>
      <c r="H38" s="77">
        <v>984</v>
      </c>
      <c r="I38" s="109">
        <v>702</v>
      </c>
      <c r="J38" s="78">
        <f>(M38+N38+O38+P38+Q38+R38+S38+T38+U38+V38)</f>
        <v>23106</v>
      </c>
      <c r="K38" s="97">
        <f>(M38+N38+O38+P38+Q38)</f>
        <v>9710</v>
      </c>
      <c r="L38" s="97">
        <f>(R38+S38+T38+U38+V38)</f>
        <v>13396</v>
      </c>
      <c r="M38" s="110">
        <v>811</v>
      </c>
      <c r="N38" s="76">
        <v>1264</v>
      </c>
      <c r="O38" s="76">
        <v>1462</v>
      </c>
      <c r="P38" s="111">
        <v>2918</v>
      </c>
      <c r="Q38" s="76">
        <v>3255</v>
      </c>
      <c r="R38" s="76">
        <v>1875</v>
      </c>
      <c r="S38" s="76">
        <v>2808</v>
      </c>
      <c r="T38" s="76">
        <v>2485</v>
      </c>
      <c r="U38" s="76">
        <v>3049</v>
      </c>
      <c r="V38" s="79">
        <v>3179</v>
      </c>
    </row>
    <row r="39" spans="2:22" x14ac:dyDescent="0.25">
      <c r="B39" s="57"/>
      <c r="C39" s="112"/>
      <c r="D39" s="66"/>
      <c r="E39" s="112"/>
      <c r="F39" s="113"/>
      <c r="G39" s="54"/>
      <c r="H39" s="94"/>
      <c r="I39" s="95"/>
      <c r="J39" s="114"/>
      <c r="K39" s="97"/>
      <c r="L39" s="97"/>
      <c r="M39" s="110"/>
      <c r="N39" s="54"/>
      <c r="O39" s="54"/>
      <c r="P39" s="54"/>
      <c r="Q39" s="54"/>
      <c r="R39" s="54"/>
      <c r="S39" s="54"/>
      <c r="T39" s="54"/>
      <c r="U39" s="54"/>
      <c r="V39" s="115"/>
    </row>
    <row r="40" spans="2:22" x14ac:dyDescent="0.25">
      <c r="B40" s="57" t="s">
        <v>34</v>
      </c>
      <c r="C40" s="58">
        <v>1879</v>
      </c>
      <c r="D40" s="59">
        <f t="shared" ref="D40:D43" si="20">(E40+F40+G40+H40+I40)</f>
        <v>6891</v>
      </c>
      <c r="E40" s="58">
        <f>SUM(E41:E43)</f>
        <v>1454</v>
      </c>
      <c r="F40" s="101">
        <f>SUM(F41:F43)</f>
        <v>1366</v>
      </c>
      <c r="G40" s="102">
        <f>SUM(G41:G43)</f>
        <v>1552</v>
      </c>
      <c r="H40" s="103">
        <v>1324</v>
      </c>
      <c r="I40" s="104">
        <v>1195</v>
      </c>
      <c r="J40" s="105">
        <f>(M40+N40+O40+P40+Q40+R40+S40+T40+U40+V40)</f>
        <v>23205</v>
      </c>
      <c r="K40" s="63">
        <f>(M40+N40+O40+P40+Q40)</f>
        <v>8827</v>
      </c>
      <c r="L40" s="63">
        <f>(R40+S40+T40+U40+V40)</f>
        <v>14378</v>
      </c>
      <c r="M40" s="106">
        <v>1283</v>
      </c>
      <c r="N40" s="102">
        <v>1168</v>
      </c>
      <c r="O40" s="102">
        <v>1858</v>
      </c>
      <c r="P40" s="102">
        <v>2136</v>
      </c>
      <c r="Q40" s="102">
        <v>2382</v>
      </c>
      <c r="R40" s="102">
        <v>2621</v>
      </c>
      <c r="S40" s="102">
        <v>2793</v>
      </c>
      <c r="T40" s="102">
        <v>3073</v>
      </c>
      <c r="U40" s="102">
        <v>2799</v>
      </c>
      <c r="V40" s="107">
        <v>3092</v>
      </c>
    </row>
    <row r="41" spans="2:22" x14ac:dyDescent="0.25">
      <c r="B41" s="57" t="s">
        <v>35</v>
      </c>
      <c r="C41" s="108">
        <v>327</v>
      </c>
      <c r="D41" s="66">
        <f t="shared" si="20"/>
        <v>1153</v>
      </c>
      <c r="E41" s="74">
        <v>213</v>
      </c>
      <c r="F41" s="75">
        <v>221</v>
      </c>
      <c r="G41" s="76">
        <v>276</v>
      </c>
      <c r="H41" s="77">
        <v>223</v>
      </c>
      <c r="I41" s="109">
        <v>220</v>
      </c>
      <c r="J41" s="78">
        <f>(M41+N41+O41+P41+Q41+R41+S41+T41+U41+V41)</f>
        <v>5601</v>
      </c>
      <c r="K41" s="97">
        <f>(M41+N41+O41+P41+Q41)</f>
        <v>1638</v>
      </c>
      <c r="L41" s="97">
        <f>(R41+S41+T41+U41+V41)</f>
        <v>3963</v>
      </c>
      <c r="M41" s="110">
        <v>260</v>
      </c>
      <c r="N41" s="76">
        <v>252</v>
      </c>
      <c r="O41" s="76">
        <v>333</v>
      </c>
      <c r="P41" s="111">
        <v>305</v>
      </c>
      <c r="Q41" s="76">
        <v>488</v>
      </c>
      <c r="R41" s="76">
        <v>525</v>
      </c>
      <c r="S41" s="76">
        <v>791</v>
      </c>
      <c r="T41" s="76">
        <v>855</v>
      </c>
      <c r="U41" s="76">
        <v>886</v>
      </c>
      <c r="V41" s="79">
        <v>906</v>
      </c>
    </row>
    <row r="42" spans="2:22" x14ac:dyDescent="0.25">
      <c r="B42" s="57" t="s">
        <v>36</v>
      </c>
      <c r="C42" s="108">
        <v>926</v>
      </c>
      <c r="D42" s="66">
        <f t="shared" si="20"/>
        <v>3364</v>
      </c>
      <c r="E42" s="74">
        <v>790</v>
      </c>
      <c r="F42" s="75">
        <v>742</v>
      </c>
      <c r="G42" s="76">
        <v>671</v>
      </c>
      <c r="H42" s="77">
        <v>585</v>
      </c>
      <c r="I42" s="109">
        <v>576</v>
      </c>
      <c r="J42" s="78">
        <f>(M42+N42+O42+P42+Q42+R42+S42+T42+U42+V42)</f>
        <v>9808</v>
      </c>
      <c r="K42" s="97">
        <f>(M42+N42+O42+P42+Q42)</f>
        <v>3741</v>
      </c>
      <c r="L42" s="97">
        <f>(R42+S42+T42+U42+V42)</f>
        <v>6067</v>
      </c>
      <c r="M42" s="110">
        <v>558</v>
      </c>
      <c r="N42" s="76">
        <v>435</v>
      </c>
      <c r="O42" s="76">
        <v>671</v>
      </c>
      <c r="P42" s="111">
        <v>1146</v>
      </c>
      <c r="Q42" s="76">
        <v>931</v>
      </c>
      <c r="R42" s="76">
        <v>1000</v>
      </c>
      <c r="S42" s="76">
        <v>1152</v>
      </c>
      <c r="T42" s="76">
        <v>1404</v>
      </c>
      <c r="U42" s="76">
        <v>1368</v>
      </c>
      <c r="V42" s="79">
        <v>1143</v>
      </c>
    </row>
    <row r="43" spans="2:22" x14ac:dyDescent="0.25">
      <c r="B43" s="57" t="s">
        <v>37</v>
      </c>
      <c r="C43" s="108">
        <v>626</v>
      </c>
      <c r="D43" s="66">
        <f t="shared" si="20"/>
        <v>2374</v>
      </c>
      <c r="E43" s="74">
        <v>451</v>
      </c>
      <c r="F43" s="75">
        <v>403</v>
      </c>
      <c r="G43" s="76">
        <v>605</v>
      </c>
      <c r="H43" s="77">
        <v>516</v>
      </c>
      <c r="I43" s="109">
        <v>399</v>
      </c>
      <c r="J43" s="78">
        <f>(M43+N43+O43+P43+Q43+R43+S43+T43+U43+V43)</f>
        <v>7796</v>
      </c>
      <c r="K43" s="97">
        <f>(M43+N43+O43+P43+Q43)</f>
        <v>3448</v>
      </c>
      <c r="L43" s="97">
        <f>(R43+S43+T43+U43+V43)</f>
        <v>4348</v>
      </c>
      <c r="M43" s="110">
        <v>465</v>
      </c>
      <c r="N43" s="76">
        <v>481</v>
      </c>
      <c r="O43" s="76">
        <v>854</v>
      </c>
      <c r="P43" s="111">
        <v>685</v>
      </c>
      <c r="Q43" s="76">
        <v>963</v>
      </c>
      <c r="R43" s="76">
        <v>1096</v>
      </c>
      <c r="S43" s="76">
        <v>850</v>
      </c>
      <c r="T43" s="76">
        <v>814</v>
      </c>
      <c r="U43" s="76">
        <v>545</v>
      </c>
      <c r="V43" s="79">
        <v>1043</v>
      </c>
    </row>
    <row r="44" spans="2:22" x14ac:dyDescent="0.25">
      <c r="B44" s="57"/>
      <c r="C44" s="74"/>
      <c r="D44" s="66"/>
      <c r="E44" s="112"/>
      <c r="F44" s="113"/>
      <c r="G44" s="54"/>
      <c r="H44" s="94"/>
      <c r="I44" s="95"/>
      <c r="J44" s="114"/>
      <c r="K44" s="97"/>
      <c r="L44" s="97"/>
      <c r="M44" s="110"/>
      <c r="N44" s="54"/>
      <c r="O44" s="54"/>
      <c r="P44" s="54"/>
      <c r="Q44" s="54"/>
      <c r="R44" s="54"/>
      <c r="S44" s="54"/>
      <c r="T44" s="54"/>
      <c r="U44" s="54"/>
      <c r="V44" s="115"/>
    </row>
    <row r="45" spans="2:22" x14ac:dyDescent="0.25">
      <c r="B45" s="57" t="s">
        <v>38</v>
      </c>
      <c r="C45" s="58">
        <v>462</v>
      </c>
      <c r="D45" s="59">
        <f t="shared" ref="D45:D48" si="21">(E45+F45+G45+H45+I45)</f>
        <v>1647</v>
      </c>
      <c r="E45" s="58">
        <f>SUM(E46:E48)</f>
        <v>299</v>
      </c>
      <c r="F45" s="101">
        <f>SUM(F46:F48)</f>
        <v>371</v>
      </c>
      <c r="G45" s="102">
        <f>SUM(G46:G48)</f>
        <v>315</v>
      </c>
      <c r="H45" s="103">
        <v>317</v>
      </c>
      <c r="I45" s="104">
        <v>345</v>
      </c>
      <c r="J45" s="105">
        <f>(M45+N45+O45+P45+Q45+R45+S45+T45+U45+V45)</f>
        <v>11127</v>
      </c>
      <c r="K45" s="63">
        <f>(M45+N45+O45+P45+Q45)</f>
        <v>4585</v>
      </c>
      <c r="L45" s="63">
        <f>(R45+S45+T45+U45+V45)</f>
        <v>6542</v>
      </c>
      <c r="M45" s="106">
        <v>385</v>
      </c>
      <c r="N45" s="102">
        <v>481</v>
      </c>
      <c r="O45" s="102">
        <v>766</v>
      </c>
      <c r="P45" s="102">
        <v>1068</v>
      </c>
      <c r="Q45" s="102">
        <v>1885</v>
      </c>
      <c r="R45" s="102">
        <v>1660</v>
      </c>
      <c r="S45" s="102">
        <v>1439</v>
      </c>
      <c r="T45" s="102">
        <v>1402</v>
      </c>
      <c r="U45" s="102">
        <v>1150</v>
      </c>
      <c r="V45" s="107">
        <v>891</v>
      </c>
    </row>
    <row r="46" spans="2:22" x14ac:dyDescent="0.25">
      <c r="B46" s="57" t="s">
        <v>39</v>
      </c>
      <c r="C46" s="108">
        <v>20</v>
      </c>
      <c r="D46" s="66">
        <f t="shared" si="21"/>
        <v>204</v>
      </c>
      <c r="E46" s="74">
        <v>20</v>
      </c>
      <c r="F46" s="75">
        <v>26</v>
      </c>
      <c r="G46" s="76">
        <v>38</v>
      </c>
      <c r="H46" s="77">
        <v>64</v>
      </c>
      <c r="I46" s="109">
        <v>56</v>
      </c>
      <c r="J46" s="78">
        <f>(M46+N46+O46+P46+Q46+R46+S46+T46+U46+V46)</f>
        <v>942</v>
      </c>
      <c r="K46" s="97">
        <f>(M46+N46+O46+P46+Q46)</f>
        <v>492</v>
      </c>
      <c r="L46" s="97">
        <f>(R46+S46+T46+U46+V46)</f>
        <v>450</v>
      </c>
      <c r="M46" s="110">
        <v>63</v>
      </c>
      <c r="N46" s="76">
        <v>72</v>
      </c>
      <c r="O46" s="76">
        <v>133</v>
      </c>
      <c r="P46" s="111">
        <v>120</v>
      </c>
      <c r="Q46" s="76">
        <v>104</v>
      </c>
      <c r="R46" s="76">
        <v>100</v>
      </c>
      <c r="S46" s="76">
        <v>107</v>
      </c>
      <c r="T46" s="76">
        <v>91</v>
      </c>
      <c r="U46" s="76">
        <v>73</v>
      </c>
      <c r="V46" s="79">
        <v>79</v>
      </c>
    </row>
    <row r="47" spans="2:22" x14ac:dyDescent="0.25">
      <c r="B47" s="57" t="s">
        <v>40</v>
      </c>
      <c r="C47" s="108">
        <v>224</v>
      </c>
      <c r="D47" s="66">
        <f t="shared" si="21"/>
        <v>455</v>
      </c>
      <c r="E47" s="74">
        <v>85</v>
      </c>
      <c r="F47" s="75">
        <v>68</v>
      </c>
      <c r="G47" s="76">
        <v>114</v>
      </c>
      <c r="H47" s="77">
        <v>93</v>
      </c>
      <c r="I47" s="109">
        <v>95</v>
      </c>
      <c r="J47" s="78">
        <f>(M47+N47+O47+P47+Q47+R47+S47+T47+U47+V47)</f>
        <v>2699</v>
      </c>
      <c r="K47" s="97">
        <f>(M47+N47+O47+P47+Q47)</f>
        <v>1190</v>
      </c>
      <c r="L47" s="97">
        <f>(R47+S47+T47+U47+V47)</f>
        <v>1509</v>
      </c>
      <c r="M47" s="110">
        <v>159</v>
      </c>
      <c r="N47" s="76">
        <v>184</v>
      </c>
      <c r="O47" s="76">
        <v>226</v>
      </c>
      <c r="P47" s="111">
        <v>287</v>
      </c>
      <c r="Q47" s="76">
        <v>334</v>
      </c>
      <c r="R47" s="76">
        <v>349</v>
      </c>
      <c r="S47" s="76">
        <v>331</v>
      </c>
      <c r="T47" s="76">
        <v>333</v>
      </c>
      <c r="U47" s="76">
        <v>243</v>
      </c>
      <c r="V47" s="79">
        <v>253</v>
      </c>
    </row>
    <row r="48" spans="2:22" x14ac:dyDescent="0.25">
      <c r="B48" s="57" t="s">
        <v>41</v>
      </c>
      <c r="C48" s="108">
        <v>218</v>
      </c>
      <c r="D48" s="66">
        <f t="shared" si="21"/>
        <v>988</v>
      </c>
      <c r="E48" s="74">
        <v>194</v>
      </c>
      <c r="F48" s="75">
        <v>277</v>
      </c>
      <c r="G48" s="76">
        <v>163</v>
      </c>
      <c r="H48" s="77">
        <v>160</v>
      </c>
      <c r="I48" s="109">
        <v>194</v>
      </c>
      <c r="J48" s="78">
        <f>(M48+N48+O48+P48+Q48+R48+S48+T48+U48+V48)</f>
        <v>7486</v>
      </c>
      <c r="K48" s="97">
        <f>(M48+N48+O48+P48+Q48)</f>
        <v>2903</v>
      </c>
      <c r="L48" s="97">
        <f>(R48+S48+T48+U48+V48)</f>
        <v>4583</v>
      </c>
      <c r="M48" s="110">
        <v>163</v>
      </c>
      <c r="N48" s="76">
        <v>225</v>
      </c>
      <c r="O48" s="76">
        <v>407</v>
      </c>
      <c r="P48" s="111">
        <v>661</v>
      </c>
      <c r="Q48" s="76">
        <v>1447</v>
      </c>
      <c r="R48" s="76">
        <v>1211</v>
      </c>
      <c r="S48" s="76">
        <v>1001</v>
      </c>
      <c r="T48" s="76">
        <v>978</v>
      </c>
      <c r="U48" s="76">
        <v>834</v>
      </c>
      <c r="V48" s="79">
        <v>559</v>
      </c>
    </row>
    <row r="49" spans="2:22" x14ac:dyDescent="0.25">
      <c r="B49" s="57"/>
      <c r="C49" s="74"/>
      <c r="D49" s="66"/>
      <c r="E49" s="112"/>
      <c r="F49" s="113"/>
      <c r="G49" s="54"/>
      <c r="H49" s="94"/>
      <c r="I49" s="95"/>
      <c r="J49" s="114"/>
      <c r="K49" s="97"/>
      <c r="L49" s="97"/>
      <c r="M49" s="110"/>
      <c r="N49" s="54"/>
      <c r="O49" s="54"/>
      <c r="P49" s="54"/>
      <c r="Q49" s="54"/>
      <c r="R49" s="54"/>
      <c r="S49" s="54"/>
      <c r="T49" s="54"/>
      <c r="U49" s="54"/>
      <c r="V49" s="115"/>
    </row>
    <row r="50" spans="2:22" x14ac:dyDescent="0.25">
      <c r="B50" s="57" t="s">
        <v>42</v>
      </c>
      <c r="C50" s="58">
        <v>419</v>
      </c>
      <c r="D50" s="59">
        <f t="shared" ref="D50:D55" si="22">(E50+F50+G50+H50+I50)</f>
        <v>3186</v>
      </c>
      <c r="E50" s="58">
        <f>SUM(E51:E55)</f>
        <v>434</v>
      </c>
      <c r="F50" s="101">
        <f>SUM(F51:F55)</f>
        <v>669</v>
      </c>
      <c r="G50" s="102">
        <f>SUM(G51:G55)</f>
        <v>650</v>
      </c>
      <c r="H50" s="103">
        <v>691</v>
      </c>
      <c r="I50" s="104">
        <v>742</v>
      </c>
      <c r="J50" s="105">
        <f t="shared" ref="J50:J55" si="23">(M50+N50+O50+P50+Q50+R50+S50+T50+U50+V50)</f>
        <v>17988</v>
      </c>
      <c r="K50" s="63">
        <f t="shared" ref="K50:K55" si="24">(M50+N50+O50+P50+Q50)</f>
        <v>7004</v>
      </c>
      <c r="L50" s="63">
        <f t="shared" ref="L50:L55" si="25">(R50+S50+T50+U50+V50)</f>
        <v>10984</v>
      </c>
      <c r="M50" s="106">
        <v>734</v>
      </c>
      <c r="N50" s="102">
        <v>946</v>
      </c>
      <c r="O50" s="102">
        <v>1333</v>
      </c>
      <c r="P50" s="102">
        <v>1796</v>
      </c>
      <c r="Q50" s="102">
        <v>2195</v>
      </c>
      <c r="R50" s="102">
        <v>2196</v>
      </c>
      <c r="S50" s="102">
        <v>2408</v>
      </c>
      <c r="T50" s="102">
        <v>2356</v>
      </c>
      <c r="U50" s="102">
        <v>2095</v>
      </c>
      <c r="V50" s="107">
        <v>1929</v>
      </c>
    </row>
    <row r="51" spans="2:22" x14ac:dyDescent="0.25">
      <c r="B51" s="57" t="s">
        <v>43</v>
      </c>
      <c r="C51" s="108">
        <v>46</v>
      </c>
      <c r="D51" s="66">
        <f t="shared" si="22"/>
        <v>198</v>
      </c>
      <c r="E51" s="74">
        <v>35</v>
      </c>
      <c r="F51" s="75">
        <v>39</v>
      </c>
      <c r="G51" s="76">
        <v>28</v>
      </c>
      <c r="H51" s="77">
        <v>29</v>
      </c>
      <c r="I51" s="109">
        <v>67</v>
      </c>
      <c r="J51" s="78">
        <f t="shared" si="23"/>
        <v>1765</v>
      </c>
      <c r="K51" s="97">
        <f t="shared" si="24"/>
        <v>743</v>
      </c>
      <c r="L51" s="97">
        <f t="shared" si="25"/>
        <v>1022</v>
      </c>
      <c r="M51" s="110">
        <v>44</v>
      </c>
      <c r="N51" s="76">
        <v>89</v>
      </c>
      <c r="O51" s="76">
        <v>83</v>
      </c>
      <c r="P51" s="111">
        <v>190</v>
      </c>
      <c r="Q51" s="76">
        <v>337</v>
      </c>
      <c r="R51" s="76">
        <v>316</v>
      </c>
      <c r="S51" s="76">
        <v>206</v>
      </c>
      <c r="T51" s="76">
        <v>170</v>
      </c>
      <c r="U51" s="76">
        <v>176</v>
      </c>
      <c r="V51" s="79">
        <v>154</v>
      </c>
    </row>
    <row r="52" spans="2:22" x14ac:dyDescent="0.25">
      <c r="B52" s="57" t="s">
        <v>44</v>
      </c>
      <c r="C52" s="108">
        <v>109</v>
      </c>
      <c r="D52" s="66">
        <f t="shared" si="22"/>
        <v>1126</v>
      </c>
      <c r="E52" s="74">
        <v>134</v>
      </c>
      <c r="F52" s="75">
        <v>172</v>
      </c>
      <c r="G52" s="76">
        <v>233</v>
      </c>
      <c r="H52" s="77">
        <v>291</v>
      </c>
      <c r="I52" s="109">
        <v>296</v>
      </c>
      <c r="J52" s="78">
        <f t="shared" si="23"/>
        <v>5729</v>
      </c>
      <c r="K52" s="97">
        <f t="shared" si="24"/>
        <v>1839</v>
      </c>
      <c r="L52" s="97">
        <f t="shared" si="25"/>
        <v>3890</v>
      </c>
      <c r="M52" s="110">
        <v>236</v>
      </c>
      <c r="N52" s="76">
        <v>254</v>
      </c>
      <c r="O52" s="76">
        <v>327</v>
      </c>
      <c r="P52" s="111">
        <v>403</v>
      </c>
      <c r="Q52" s="76">
        <v>619</v>
      </c>
      <c r="R52" s="76">
        <v>678</v>
      </c>
      <c r="S52" s="76">
        <v>935</v>
      </c>
      <c r="T52" s="76">
        <v>892</v>
      </c>
      <c r="U52" s="76">
        <v>702</v>
      </c>
      <c r="V52" s="79">
        <v>683</v>
      </c>
    </row>
    <row r="53" spans="2:22" x14ac:dyDescent="0.25">
      <c r="B53" s="57" t="s">
        <v>45</v>
      </c>
      <c r="C53" s="108">
        <v>25</v>
      </c>
      <c r="D53" s="66">
        <f t="shared" si="22"/>
        <v>235</v>
      </c>
      <c r="E53" s="74">
        <v>54</v>
      </c>
      <c r="F53" s="75">
        <v>45</v>
      </c>
      <c r="G53" s="76">
        <v>29</v>
      </c>
      <c r="H53" s="77">
        <v>46</v>
      </c>
      <c r="I53" s="109">
        <v>61</v>
      </c>
      <c r="J53" s="78">
        <f t="shared" si="23"/>
        <v>2531</v>
      </c>
      <c r="K53" s="97">
        <f t="shared" si="24"/>
        <v>844</v>
      </c>
      <c r="L53" s="97">
        <f t="shared" si="25"/>
        <v>1687</v>
      </c>
      <c r="M53" s="110">
        <v>117</v>
      </c>
      <c r="N53" s="76">
        <v>105</v>
      </c>
      <c r="O53" s="76">
        <v>222</v>
      </c>
      <c r="P53" s="111">
        <v>194</v>
      </c>
      <c r="Q53" s="76">
        <v>206</v>
      </c>
      <c r="R53" s="76">
        <v>221</v>
      </c>
      <c r="S53" s="76">
        <v>429</v>
      </c>
      <c r="T53" s="76">
        <v>358</v>
      </c>
      <c r="U53" s="76">
        <v>345</v>
      </c>
      <c r="V53" s="79">
        <v>334</v>
      </c>
    </row>
    <row r="54" spans="2:22" x14ac:dyDescent="0.25">
      <c r="B54" s="57" t="s">
        <v>46</v>
      </c>
      <c r="C54" s="108">
        <v>166</v>
      </c>
      <c r="D54" s="66">
        <f t="shared" si="22"/>
        <v>856</v>
      </c>
      <c r="E54" s="74">
        <v>168</v>
      </c>
      <c r="F54" s="75">
        <v>203</v>
      </c>
      <c r="G54" s="76">
        <v>184</v>
      </c>
      <c r="H54" s="77">
        <v>156</v>
      </c>
      <c r="I54" s="109">
        <v>145</v>
      </c>
      <c r="J54" s="78">
        <f t="shared" si="23"/>
        <v>3499</v>
      </c>
      <c r="K54" s="97">
        <f t="shared" si="24"/>
        <v>1352</v>
      </c>
      <c r="L54" s="97">
        <f t="shared" si="25"/>
        <v>2147</v>
      </c>
      <c r="M54" s="110">
        <v>132</v>
      </c>
      <c r="N54" s="76">
        <v>183</v>
      </c>
      <c r="O54" s="76">
        <v>221</v>
      </c>
      <c r="P54" s="111">
        <v>431</v>
      </c>
      <c r="Q54" s="76">
        <v>385</v>
      </c>
      <c r="R54" s="76">
        <v>356</v>
      </c>
      <c r="S54" s="76">
        <v>316</v>
      </c>
      <c r="T54" s="76">
        <v>549</v>
      </c>
      <c r="U54" s="76">
        <v>507</v>
      </c>
      <c r="V54" s="79">
        <v>419</v>
      </c>
    </row>
    <row r="55" spans="2:22" x14ac:dyDescent="0.25">
      <c r="B55" s="57" t="s">
        <v>47</v>
      </c>
      <c r="C55" s="108">
        <v>73</v>
      </c>
      <c r="D55" s="66">
        <f t="shared" si="22"/>
        <v>771</v>
      </c>
      <c r="E55" s="74">
        <v>43</v>
      </c>
      <c r="F55" s="75">
        <v>210</v>
      </c>
      <c r="G55" s="76">
        <v>176</v>
      </c>
      <c r="H55" s="77">
        <v>169</v>
      </c>
      <c r="I55" s="109">
        <v>173</v>
      </c>
      <c r="J55" s="78">
        <f t="shared" si="23"/>
        <v>4464</v>
      </c>
      <c r="K55" s="97">
        <f t="shared" si="24"/>
        <v>2226</v>
      </c>
      <c r="L55" s="97">
        <f t="shared" si="25"/>
        <v>2238</v>
      </c>
      <c r="M55" s="110">
        <v>205</v>
      </c>
      <c r="N55" s="76">
        <v>315</v>
      </c>
      <c r="O55" s="76">
        <v>480</v>
      </c>
      <c r="P55" s="111">
        <v>578</v>
      </c>
      <c r="Q55" s="76">
        <v>648</v>
      </c>
      <c r="R55" s="76">
        <v>625</v>
      </c>
      <c r="S55" s="76">
        <v>522</v>
      </c>
      <c r="T55" s="76">
        <v>387</v>
      </c>
      <c r="U55" s="76">
        <v>365</v>
      </c>
      <c r="V55" s="79">
        <v>339</v>
      </c>
    </row>
    <row r="56" spans="2:22" x14ac:dyDescent="0.25">
      <c r="B56" s="57"/>
      <c r="C56" s="74"/>
      <c r="D56" s="66"/>
      <c r="E56" s="112"/>
      <c r="F56" s="113"/>
      <c r="G56" s="54"/>
      <c r="H56" s="94"/>
      <c r="I56" s="95"/>
      <c r="J56" s="114"/>
      <c r="K56" s="97"/>
      <c r="L56" s="97"/>
      <c r="M56" s="110"/>
      <c r="N56" s="54"/>
      <c r="O56" s="54"/>
      <c r="P56" s="54"/>
      <c r="Q56" s="54"/>
      <c r="R56" s="54"/>
      <c r="S56" s="54"/>
      <c r="T56" s="54"/>
      <c r="U56" s="54"/>
      <c r="V56" s="115"/>
    </row>
    <row r="57" spans="2:22" x14ac:dyDescent="0.25">
      <c r="B57" s="57" t="s">
        <v>48</v>
      </c>
      <c r="C57" s="58">
        <v>382</v>
      </c>
      <c r="D57" s="59">
        <f t="shared" ref="D57:D61" si="26">(E57+F57+G57+H57+I57)</f>
        <v>1483</v>
      </c>
      <c r="E57" s="58">
        <f>SUM(E58:E65)</f>
        <v>321</v>
      </c>
      <c r="F57" s="101">
        <f>SUM(F58:F61)</f>
        <v>297</v>
      </c>
      <c r="G57" s="102">
        <f>SUM(G58:G61)</f>
        <v>222</v>
      </c>
      <c r="H57" s="103">
        <v>300</v>
      </c>
      <c r="I57" s="104">
        <v>343</v>
      </c>
      <c r="J57" s="105">
        <f>(M57+N57+O57+P57+Q57+R57+S57+T57+U57+V57)</f>
        <v>13556</v>
      </c>
      <c r="K57" s="63">
        <f>(M57+N57+O57+P57+Q57)</f>
        <v>5552</v>
      </c>
      <c r="L57" s="63">
        <f>(R57+S57+T57+U57+V57)</f>
        <v>8004</v>
      </c>
      <c r="M57" s="106">
        <v>342</v>
      </c>
      <c r="N57" s="102">
        <v>588</v>
      </c>
      <c r="O57" s="116">
        <v>848</v>
      </c>
      <c r="P57" s="117">
        <v>1697</v>
      </c>
      <c r="Q57" s="102">
        <v>2077</v>
      </c>
      <c r="R57" s="102">
        <v>1962</v>
      </c>
      <c r="S57" s="102">
        <v>2008</v>
      </c>
      <c r="T57" s="102">
        <v>1625</v>
      </c>
      <c r="U57" s="102">
        <v>1275</v>
      </c>
      <c r="V57" s="118">
        <v>1134</v>
      </c>
    </row>
    <row r="58" spans="2:22" x14ac:dyDescent="0.25">
      <c r="B58" s="57" t="s">
        <v>49</v>
      </c>
      <c r="C58" s="108">
        <v>36</v>
      </c>
      <c r="D58" s="66">
        <f t="shared" si="26"/>
        <v>200</v>
      </c>
      <c r="E58" s="74">
        <v>27</v>
      </c>
      <c r="F58" s="75">
        <v>36</v>
      </c>
      <c r="G58" s="76">
        <v>25</v>
      </c>
      <c r="H58" s="77">
        <v>52</v>
      </c>
      <c r="I58" s="109">
        <v>60</v>
      </c>
      <c r="J58" s="78">
        <f>(M58+N58+O58+P58+Q58+R58+S58+T58+U58+V58)</f>
        <v>1965</v>
      </c>
      <c r="K58" s="97">
        <f>(M58+N58+O58+P58+Q58)</f>
        <v>912</v>
      </c>
      <c r="L58" s="97">
        <f>(R58+S58+T58+U58+V58)</f>
        <v>1053</v>
      </c>
      <c r="M58" s="110">
        <v>52</v>
      </c>
      <c r="N58" s="76">
        <v>153</v>
      </c>
      <c r="O58" s="76">
        <v>95</v>
      </c>
      <c r="P58" s="111">
        <v>274</v>
      </c>
      <c r="Q58" s="76">
        <v>338</v>
      </c>
      <c r="R58" s="76">
        <v>363</v>
      </c>
      <c r="S58" s="76">
        <v>285</v>
      </c>
      <c r="T58" s="76">
        <v>179</v>
      </c>
      <c r="U58" s="76">
        <v>117</v>
      </c>
      <c r="V58" s="79">
        <v>109</v>
      </c>
    </row>
    <row r="59" spans="2:22" x14ac:dyDescent="0.25">
      <c r="B59" s="57" t="s">
        <v>50</v>
      </c>
      <c r="C59" s="108">
        <v>31</v>
      </c>
      <c r="D59" s="66">
        <f t="shared" si="26"/>
        <v>197</v>
      </c>
      <c r="E59" s="74">
        <v>48</v>
      </c>
      <c r="F59" s="75">
        <v>26</v>
      </c>
      <c r="G59" s="76">
        <v>15</v>
      </c>
      <c r="H59" s="77">
        <v>60</v>
      </c>
      <c r="I59" s="109">
        <v>48</v>
      </c>
      <c r="J59" s="78">
        <f>(M59+N59+O59+P59+Q59+R59+S59+T59+U59+V59)</f>
        <v>879</v>
      </c>
      <c r="K59" s="97">
        <f>(M59+N59+O59+P59+Q59)</f>
        <v>522</v>
      </c>
      <c r="L59" s="97">
        <f>(R59+S59+T59+U59+V59)</f>
        <v>357</v>
      </c>
      <c r="M59" s="110">
        <v>39</v>
      </c>
      <c r="N59" s="76">
        <v>44</v>
      </c>
      <c r="O59" s="76">
        <v>105</v>
      </c>
      <c r="P59" s="111">
        <v>135</v>
      </c>
      <c r="Q59" s="76">
        <v>199</v>
      </c>
      <c r="R59" s="76">
        <v>108</v>
      </c>
      <c r="S59" s="76">
        <v>115</v>
      </c>
      <c r="T59" s="76">
        <v>64</v>
      </c>
      <c r="U59" s="76">
        <v>43</v>
      </c>
      <c r="V59" s="79">
        <v>27</v>
      </c>
    </row>
    <row r="60" spans="2:22" x14ac:dyDescent="0.25">
      <c r="B60" s="57" t="s">
        <v>51</v>
      </c>
      <c r="C60" s="108">
        <v>93</v>
      </c>
      <c r="D60" s="66">
        <f t="shared" si="26"/>
        <v>560</v>
      </c>
      <c r="E60" s="74">
        <v>112</v>
      </c>
      <c r="F60" s="75">
        <v>112</v>
      </c>
      <c r="G60" s="76">
        <v>87</v>
      </c>
      <c r="H60" s="77">
        <v>107</v>
      </c>
      <c r="I60" s="109">
        <v>142</v>
      </c>
      <c r="J60" s="78">
        <f>(M60+N60+O60+P60+Q60+R60+S60+T60+U60+V60)</f>
        <v>5206</v>
      </c>
      <c r="K60" s="97">
        <f>(M60+N60+O60+P60+Q60)</f>
        <v>2151</v>
      </c>
      <c r="L60" s="97">
        <f>(R60+S60+T60+U60+V60)</f>
        <v>3055</v>
      </c>
      <c r="M60" s="110">
        <v>145</v>
      </c>
      <c r="N60" s="76">
        <v>208</v>
      </c>
      <c r="O60" s="76">
        <v>269</v>
      </c>
      <c r="P60" s="111">
        <v>701</v>
      </c>
      <c r="Q60" s="76">
        <v>828</v>
      </c>
      <c r="R60" s="76">
        <v>751</v>
      </c>
      <c r="S60" s="76">
        <v>866</v>
      </c>
      <c r="T60" s="76">
        <v>582</v>
      </c>
      <c r="U60" s="76">
        <v>485</v>
      </c>
      <c r="V60" s="79">
        <v>371</v>
      </c>
    </row>
    <row r="61" spans="2:22" x14ac:dyDescent="0.25">
      <c r="B61" s="57" t="s">
        <v>52</v>
      </c>
      <c r="C61" s="108">
        <v>222</v>
      </c>
      <c r="D61" s="66">
        <f t="shared" si="26"/>
        <v>526</v>
      </c>
      <c r="E61" s="74">
        <v>134</v>
      </c>
      <c r="F61" s="75">
        <v>123</v>
      </c>
      <c r="G61" s="76">
        <v>95</v>
      </c>
      <c r="H61" s="77">
        <v>81</v>
      </c>
      <c r="I61" s="109">
        <v>93</v>
      </c>
      <c r="J61" s="78">
        <f>(M61+N61+O61+P61+Q61+R61+S61+T61+U61+V61)</f>
        <v>5506</v>
      </c>
      <c r="K61" s="97">
        <f>(M61+N61+O61+P61+Q61)</f>
        <v>1967</v>
      </c>
      <c r="L61" s="97">
        <f>(R61+S61+T61+U61+V61)</f>
        <v>3539</v>
      </c>
      <c r="M61" s="110">
        <v>106</v>
      </c>
      <c r="N61" s="76">
        <v>183</v>
      </c>
      <c r="O61" s="76">
        <v>379</v>
      </c>
      <c r="P61" s="111">
        <v>587</v>
      </c>
      <c r="Q61" s="76">
        <v>712</v>
      </c>
      <c r="R61" s="76">
        <v>740</v>
      </c>
      <c r="S61" s="76">
        <v>742</v>
      </c>
      <c r="T61" s="76">
        <v>800</v>
      </c>
      <c r="U61" s="76">
        <v>630</v>
      </c>
      <c r="V61" s="79">
        <v>627</v>
      </c>
    </row>
    <row r="62" spans="2:22" ht="15.75" thickBot="1" x14ac:dyDescent="0.3">
      <c r="B62" s="119"/>
      <c r="C62" s="120"/>
      <c r="D62" s="121"/>
      <c r="E62" s="122"/>
      <c r="F62" s="123"/>
      <c r="G62" s="124"/>
      <c r="H62" s="125"/>
      <c r="I62" s="126"/>
      <c r="J62" s="127"/>
      <c r="K62" s="121"/>
      <c r="L62" s="121"/>
      <c r="M62" s="128"/>
      <c r="N62" s="129"/>
      <c r="O62" s="129"/>
      <c r="P62" s="130"/>
      <c r="Q62" s="130"/>
      <c r="R62" s="130"/>
      <c r="S62" s="130"/>
      <c r="T62" s="130"/>
      <c r="U62" s="130"/>
      <c r="V62" s="131"/>
    </row>
    <row r="63" spans="2:22" ht="15.75" thickTop="1" x14ac:dyDescent="0.25">
      <c r="B63" s="3"/>
      <c r="C63" s="3"/>
      <c r="D63" s="3"/>
      <c r="E63" s="3"/>
      <c r="F63" s="3"/>
      <c r="G63" s="3"/>
      <c r="H63" s="132"/>
      <c r="I63" s="2"/>
      <c r="J63" s="2"/>
      <c r="K63" s="3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2:22" x14ac:dyDescent="0.25">
      <c r="B64" s="133" t="s">
        <v>53</v>
      </c>
      <c r="C64" s="133"/>
      <c r="D64" s="133"/>
      <c r="E64" s="133"/>
      <c r="F64" s="133"/>
      <c r="G64" s="133"/>
      <c r="H64" s="132"/>
      <c r="I64" s="2"/>
      <c r="J64" s="2"/>
      <c r="K64" s="3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2:22" x14ac:dyDescent="0.25">
      <c r="B65" s="133" t="s">
        <v>54</v>
      </c>
      <c r="C65" s="133"/>
      <c r="D65" s="133"/>
      <c r="E65" s="133"/>
      <c r="F65" s="133"/>
      <c r="G65" s="133"/>
      <c r="H65" s="132"/>
      <c r="I65" s="2"/>
      <c r="J65" s="2"/>
      <c r="K65" s="3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420C8-8A78-424D-8766-812A017ACE9C}"/>
</file>

<file path=customXml/itemProps2.xml><?xml version="1.0" encoding="utf-8"?>
<ds:datastoreItem xmlns:ds="http://schemas.openxmlformats.org/officeDocument/2006/customXml" ds:itemID="{40782962-355E-4DB6-AEEE-443B01F2DAAF}"/>
</file>

<file path=customXml/itemProps3.xml><?xml version="1.0" encoding="utf-8"?>
<ds:datastoreItem xmlns:ds="http://schemas.openxmlformats.org/officeDocument/2006/customXml" ds:itemID="{43640306-4C87-4B73-9DF4-7DA6FD059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Maryland, Jurisdiction and County Groups, Structure type, 2000-2015, Single Family</dc:title>
  <dc:creator/>
  <cp:lastModifiedBy/>
  <dcterms:created xsi:type="dcterms:W3CDTF">2017-05-12T14:57:41Z</dcterms:created>
  <dcterms:modified xsi:type="dcterms:W3CDTF">2017-05-12T14:58:10Z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