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QUARTERLYREPORTS/Fourth Quarter/2023/"/>
    </mc:Choice>
  </mc:AlternateContent>
  <xr:revisionPtr revIDLastSave="0" documentId="14_{F8FF3C59-F86A-403F-8878-AC6DDCFBEC1F}" xr6:coauthVersionLast="47" xr6:coauthVersionMax="47" xr10:uidLastSave="{00000000-0000-0000-0000-000000000000}"/>
  <bookViews>
    <workbookView xWindow="-57720" yWindow="-4455" windowWidth="29040" windowHeight="15840" xr2:uid="{00000000-000D-0000-FFFF-FFFF00000000}"/>
  </bookViews>
  <sheets>
    <sheet name="4thQ_Table 1" sheetId="1" r:id="rId1"/>
  </sheets>
  <externalReferences>
    <externalReference r:id="rId2"/>
  </externalReferences>
  <definedNames>
    <definedName name="_xlnm.Print_Area" localSheetId="0">'4thQ_Table 1'!$B$1:$N$82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J19" i="1" s="1"/>
  <c r="J17" i="1" s="1"/>
  <c r="L20" i="1"/>
  <c r="L19" i="1" s="1"/>
  <c r="L17" i="1" s="1"/>
  <c r="K20" i="1"/>
  <c r="K19" i="1" s="1"/>
  <c r="K17" i="1" s="1"/>
  <c r="J20" i="1"/>
  <c r="G25" i="1"/>
  <c r="F25" i="1"/>
  <c r="E25" i="1"/>
  <c r="D25" i="1"/>
  <c r="G24" i="1"/>
  <c r="F24" i="1"/>
  <c r="E24" i="1"/>
  <c r="E23" i="1" s="1"/>
  <c r="D24" i="1"/>
  <c r="G23" i="1"/>
  <c r="F23" i="1"/>
  <c r="D23" i="1"/>
  <c r="G22" i="1"/>
  <c r="F22" i="1"/>
  <c r="E22" i="1"/>
  <c r="D22" i="1"/>
  <c r="G21" i="1"/>
  <c r="F21" i="1"/>
  <c r="E21" i="1"/>
  <c r="D21" i="1"/>
  <c r="G20" i="1"/>
  <c r="F20" i="1"/>
  <c r="E20" i="1"/>
  <c r="E19" i="1" s="1"/>
  <c r="D20" i="1"/>
  <c r="G19" i="1"/>
  <c r="G17" i="1" s="1"/>
  <c r="F19" i="1"/>
  <c r="F17" i="1" s="1"/>
  <c r="D19" i="1"/>
  <c r="D17" i="1" s="1"/>
  <c r="C23" i="1"/>
  <c r="C24" i="1"/>
  <c r="C22" i="1"/>
  <c r="C21" i="1"/>
  <c r="C20" i="1"/>
  <c r="B15" i="1"/>
  <c r="B17" i="1"/>
  <c r="B19" i="1"/>
  <c r="B20" i="1"/>
  <c r="B21" i="1"/>
  <c r="B22" i="1"/>
  <c r="B23" i="1"/>
  <c r="B24" i="1"/>
  <c r="B25" i="1"/>
  <c r="B27" i="1"/>
  <c r="B73" i="1"/>
  <c r="B74" i="1"/>
  <c r="B75" i="1"/>
  <c r="B76" i="1"/>
  <c r="B77" i="1"/>
  <c r="B78" i="1"/>
  <c r="B79" i="1"/>
  <c r="B80" i="1"/>
  <c r="B81" i="1"/>
  <c r="B82" i="1"/>
  <c r="E17" i="1" l="1"/>
  <c r="C19" i="1"/>
  <c r="C17" i="1" s="1"/>
</calcChain>
</file>

<file path=xl/sharedStrings.xml><?xml version="1.0" encoding="utf-8"?>
<sst xmlns="http://schemas.openxmlformats.org/spreadsheetml/2006/main" count="58" uniqueCount="53">
  <si>
    <t>Table 1.</t>
  </si>
  <si>
    <t>NEW HOUSING CONSTRUCTION</t>
  </si>
  <si>
    <t>ALL NEW CONSTRUCTION(1)</t>
  </si>
  <si>
    <t>SINGLE FAMILY HOUSING</t>
  </si>
  <si>
    <t>FIVE OR MORE FAMILY BUILDINGS</t>
  </si>
  <si>
    <t>VALUE</t>
  </si>
  <si>
    <t>UNIT</t>
  </si>
  <si>
    <t>JURISDICTION</t>
  </si>
  <si>
    <t>BUILDINGS</t>
  </si>
  <si>
    <t>UNITS</t>
  </si>
  <si>
    <t xml:space="preserve">BUILDING </t>
  </si>
  <si>
    <t>Value per Unit</t>
  </si>
  <si>
    <t>Average Value</t>
  </si>
  <si>
    <t>Value per Unit County  Rank</t>
  </si>
  <si>
    <t>NEW HOUSING CONSTRUCTION AND VALUE :  FOURTH QUARTER 2023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</si>
  <si>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</si>
  <si>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</si>
  <si>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</si>
  <si>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</si>
  <si>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</si>
  <si>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</si>
  <si>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</si>
  <si>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</si>
  <si>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</si>
  <si>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</si>
  <si>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</si>
  <si>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</si>
  <si>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</si>
  <si>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</si>
  <si>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</si>
  <si>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</si>
  <si>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  Frostburg</t>
  </si>
  <si>
    <t xml:space="preserve">     Lonaconing town</t>
  </si>
  <si>
    <t xml:space="preserve">   GARRETT</t>
  </si>
  <si>
    <t xml:space="preserve">   WASHINGTON</t>
  </si>
  <si>
    <t xml:space="preserve">  UPPER EASTERN SHORE</t>
  </si>
  <si>
    <t xml:space="preserve">   CAROLINE </t>
  </si>
  <si>
    <t xml:space="preserve">     Marydel town</t>
  </si>
  <si>
    <t xml:space="preserve">     Preston town</t>
  </si>
  <si>
    <t xml:space="preserve">   CECIL</t>
  </si>
  <si>
    <t xml:space="preserve">   KENT </t>
  </si>
  <si>
    <t xml:space="preserve">     Betterton town</t>
  </si>
  <si>
    <t xml:space="preserve">     Rock Hall town</t>
  </si>
  <si>
    <t xml:space="preserve">   QUEEN ANNE'S</t>
  </si>
  <si>
    <t xml:space="preserve">   TALBOT</t>
  </si>
  <si>
    <t xml:space="preserve">     Easton</t>
  </si>
  <si>
    <t xml:space="preserve">  LOWER  EASTERN SHORE</t>
  </si>
  <si>
    <t xml:space="preserve">   DORCHESTER</t>
  </si>
  <si>
    <t xml:space="preserve">   SOMERSET </t>
  </si>
  <si>
    <t xml:space="preserve">   WICOMICO</t>
  </si>
  <si>
    <t xml:space="preserve">   WORCESTER</t>
  </si>
  <si>
    <t xml:space="preserve">     Ocean city town</t>
  </si>
  <si>
    <t>PREPARED BY MD DEPARTMENT OF PLANNING.  PLANNING DATA SERVICES.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</si>
</sst>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i/>
      <sz val="12"/>
      <name val="Cambria"/>
      <family val="1"/>
    </font>
    <font>
      <b/>
      <i/>
      <sz val="12"/>
      <name val="Cambria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42" fontId="2" fillId="0" borderId="15" xfId="0" applyNumberFormat="1" applyFont="1" applyBorder="1"/>
    <xf numFmtId="41" fontId="4" fillId="0" borderId="5" xfId="0" applyNumberFormat="1" applyFont="1" applyBorder="1"/>
    <xf numFmtId="41" fontId="2" fillId="0" borderId="19" xfId="0" applyNumberFormat="1" applyFont="1" applyBorder="1"/>
    <xf numFmtId="42" fontId="2" fillId="0" borderId="19" xfId="0" applyNumberFormat="1" applyFont="1" applyBorder="1"/>
    <xf numFmtId="42" fontId="2" fillId="0" borderId="18" xfId="0" applyNumberFormat="1" applyFont="1" applyBorder="1"/>
    <xf numFmtId="0" fontId="2" fillId="0" borderId="6" xfId="0" applyFont="1" applyBorder="1"/>
    <xf numFmtId="42" fontId="2" fillId="0" borderId="19" xfId="0" applyNumberFormat="1" applyFont="1" applyBorder="1" applyAlignment="1">
      <alignment horizontal="center"/>
    </xf>
    <xf numFmtId="41" fontId="2" fillId="0" borderId="22" xfId="0" applyNumberFormat="1" applyFont="1" applyBorder="1"/>
    <xf numFmtId="42" fontId="2" fillId="0" borderId="22" xfId="0" applyNumberFormat="1" applyFont="1" applyBorder="1"/>
    <xf numFmtId="41" fontId="2" fillId="0" borderId="30" xfId="0" applyNumberFormat="1" applyFont="1" applyBorder="1"/>
    <xf numFmtId="41" fontId="2" fillId="0" borderId="32" xfId="0" applyNumberFormat="1" applyFont="1" applyBorder="1"/>
    <xf numFmtId="42" fontId="2" fillId="0" borderId="10" xfId="0" applyNumberFormat="1" applyFont="1" applyBorder="1"/>
    <xf numFmtId="42" fontId="2" fillId="0" borderId="33" xfId="0" applyNumberFormat="1" applyFont="1" applyBorder="1"/>
    <xf numFmtId="41" fontId="2" fillId="0" borderId="17" xfId="0" applyNumberFormat="1" applyFont="1" applyBorder="1"/>
    <xf numFmtId="41" fontId="2" fillId="0" borderId="34" xfId="0" applyNumberFormat="1" applyFont="1" applyBorder="1"/>
    <xf numFmtId="41" fontId="2" fillId="0" borderId="39" xfId="0" applyNumberFormat="1" applyFont="1" applyBorder="1"/>
    <xf numFmtId="41" fontId="2" fillId="0" borderId="41" xfId="0" applyNumberFormat="1" applyFont="1" applyBorder="1"/>
    <xf numFmtId="164" fontId="2" fillId="0" borderId="19" xfId="1" applyNumberFormat="1" applyFont="1" applyBorder="1"/>
    <xf numFmtId="164" fontId="2" fillId="0" borderId="6" xfId="1" applyNumberFormat="1" applyFont="1" applyBorder="1"/>
    <xf numFmtId="42" fontId="2" fillId="0" borderId="42" xfId="0" applyNumberFormat="1" applyFont="1" applyBorder="1"/>
    <xf numFmtId="0" fontId="4" fillId="0" borderId="6" xfId="0" applyFont="1" applyBorder="1"/>
    <xf numFmtId="41" fontId="4" fillId="0" borderId="30" xfId="0" applyNumberFormat="1" applyFont="1" applyBorder="1"/>
    <xf numFmtId="164" fontId="4" fillId="0" borderId="19" xfId="1" applyNumberFormat="1" applyFont="1" applyBorder="1"/>
    <xf numFmtId="41" fontId="4" fillId="0" borderId="39" xfId="0" applyNumberFormat="1" applyFont="1" applyBorder="1"/>
    <xf numFmtId="164" fontId="4" fillId="0" borderId="6" xfId="1" applyNumberFormat="1" applyFont="1" applyBorder="1"/>
    <xf numFmtId="0" fontId="4" fillId="0" borderId="0" xfId="0" applyFont="1"/>
    <xf numFmtId="41" fontId="5" fillId="0" borderId="5" xfId="0" applyNumberFormat="1" applyFont="1" applyBorder="1"/>
    <xf numFmtId="3" fontId="5" fillId="0" borderId="5" xfId="0" applyNumberFormat="1" applyFont="1" applyBorder="1"/>
    <xf numFmtId="3" fontId="7" fillId="0" borderId="5" xfId="0" applyNumberFormat="1" applyFont="1" applyBorder="1"/>
    <xf numFmtId="3" fontId="8" fillId="0" borderId="5" xfId="0" applyNumberFormat="1" applyFont="1" applyBorder="1"/>
    <xf numFmtId="3" fontId="6" fillId="0" borderId="5" xfId="0" applyNumberFormat="1" applyFont="1" applyBorder="1"/>
    <xf numFmtId="42" fontId="6" fillId="0" borderId="5" xfId="0" applyNumberFormat="1" applyFont="1" applyBorder="1"/>
    <xf numFmtId="41" fontId="2" fillId="0" borderId="39" xfId="0" applyNumberFormat="1" applyFont="1" applyBorder="1" applyAlignment="1">
      <alignment horizontal="center"/>
    </xf>
    <xf numFmtId="41" fontId="6" fillId="0" borderId="5" xfId="0" applyNumberFormat="1" applyFont="1" applyBorder="1"/>
    <xf numFmtId="41" fontId="7" fillId="0" borderId="5" xfId="0" applyNumberFormat="1" applyFont="1" applyBorder="1"/>
    <xf numFmtId="41" fontId="7" fillId="0" borderId="7" xfId="0" applyNumberFormat="1" applyFont="1" applyBorder="1"/>
    <xf numFmtId="41" fontId="6" fillId="0" borderId="0" xfId="0" applyNumberFormat="1" applyFont="1"/>
    <xf numFmtId="41" fontId="5" fillId="0" borderId="0" xfId="0" applyNumberFormat="1" applyFont="1"/>
    <xf numFmtId="0" fontId="2" fillId="0" borderId="39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49" fontId="5" fillId="0" borderId="0" xfId="0" applyNumberFormat="1" applyFont="1"/>
    <xf numFmtId="41" fontId="5" fillId="0" borderId="30" xfId="0" applyNumberFormat="1" applyFont="1" applyBorder="1"/>
    <xf numFmtId="41" fontId="8" fillId="0" borderId="30" xfId="0" applyNumberFormat="1" applyFont="1" applyBorder="1"/>
    <xf numFmtId="41" fontId="7" fillId="0" borderId="30" xfId="0" applyNumberFormat="1" applyFont="1" applyBorder="1"/>
    <xf numFmtId="41" fontId="7" fillId="0" borderId="28" xfId="0" applyNumberFormat="1" applyFont="1" applyBorder="1"/>
    <xf numFmtId="41" fontId="6" fillId="0" borderId="30" xfId="0" applyNumberFormat="1" applyFont="1" applyBorder="1"/>
    <xf numFmtId="42" fontId="4" fillId="0" borderId="12" xfId="0" applyNumberFormat="1" applyFont="1" applyBorder="1" applyAlignment="1">
      <alignment horizontal="center" vertical="center"/>
    </xf>
    <xf numFmtId="42" fontId="4" fillId="0" borderId="21" xfId="0" applyNumberFormat="1" applyFont="1" applyBorder="1" applyAlignment="1">
      <alignment horizontal="center" vertical="center"/>
    </xf>
    <xf numFmtId="42" fontId="4" fillId="0" borderId="18" xfId="0" applyNumberFormat="1" applyFont="1" applyBorder="1" applyAlignment="1">
      <alignment horizontal="center" vertical="center" wrapText="1"/>
    </xf>
    <xf numFmtId="42" fontId="4" fillId="0" borderId="19" xfId="0" applyNumberFormat="1" applyFont="1" applyBorder="1" applyAlignment="1">
      <alignment horizontal="center" vertical="center" wrapText="1"/>
    </xf>
    <xf numFmtId="42" fontId="4" fillId="0" borderId="20" xfId="0" applyNumberFormat="1" applyFont="1" applyBorder="1" applyAlignment="1">
      <alignment horizontal="center" vertical="center" wrapText="1"/>
    </xf>
    <xf numFmtId="41" fontId="4" fillId="0" borderId="38" xfId="0" applyNumberFormat="1" applyFont="1" applyBorder="1" applyAlignment="1">
      <alignment horizontal="center" vertical="center" wrapText="1"/>
    </xf>
    <xf numFmtId="41" fontId="4" fillId="0" borderId="39" xfId="0" applyNumberFormat="1" applyFont="1" applyBorder="1" applyAlignment="1">
      <alignment horizontal="center" vertical="center" wrapText="1"/>
    </xf>
    <xf numFmtId="41" fontId="4" fillId="0" borderId="40" xfId="0" applyNumberFormat="1" applyFont="1" applyBorder="1" applyAlignment="1">
      <alignment horizontal="center" vertical="center" wrapText="1"/>
    </xf>
    <xf numFmtId="41" fontId="4" fillId="0" borderId="16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2" fontId="4" fillId="0" borderId="18" xfId="0" applyNumberFormat="1" applyFont="1" applyBorder="1" applyAlignment="1">
      <alignment horizontal="center" vertical="center"/>
    </xf>
    <xf numFmtId="42" fontId="4" fillId="0" borderId="19" xfId="0" applyNumberFormat="1" applyFont="1" applyBorder="1" applyAlignment="1">
      <alignment horizontal="center" vertical="center"/>
    </xf>
    <xf numFmtId="42" fontId="4" fillId="0" borderId="20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41" fontId="4" fillId="0" borderId="35" xfId="0" applyNumberFormat="1" applyFont="1" applyBorder="1" applyAlignment="1">
      <alignment horizontal="center" vertical="center"/>
    </xf>
    <xf numFmtId="41" fontId="4" fillId="0" borderId="36" xfId="0" applyNumberFormat="1" applyFont="1" applyBorder="1" applyAlignment="1">
      <alignment horizontal="center" vertical="center"/>
    </xf>
    <xf numFmtId="41" fontId="4" fillId="0" borderId="37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30" xfId="0" applyNumberFormat="1" applyFont="1" applyBorder="1" applyAlignment="1">
      <alignment horizontal="center" vertical="center"/>
    </xf>
    <xf numFmtId="41" fontId="4" fillId="0" borderId="31" xfId="0" applyNumberFormat="1" applyFont="1" applyBorder="1" applyAlignment="1">
      <alignment horizontal="center" vertical="center"/>
    </xf>
    <xf numFmtId="42" fontId="4" fillId="0" borderId="13" xfId="0" applyNumberFormat="1" applyFont="1" applyBorder="1" applyAlignment="1">
      <alignment horizontal="center" vertical="center"/>
    </xf>
    <xf numFmtId="42" fontId="4" fillId="0" borderId="10" xfId="0" applyNumberFormat="1" applyFont="1" applyBorder="1" applyAlignment="1">
      <alignment horizontal="center" vertical="center"/>
    </xf>
    <xf numFmtId="42" fontId="4" fillId="0" borderId="11" xfId="0" applyNumberFormat="1" applyFont="1" applyBorder="1" applyAlignment="1">
      <alignment horizontal="center" vertical="center"/>
    </xf>
    <xf numFmtId="42" fontId="4" fillId="0" borderId="15" xfId="0" applyNumberFormat="1" applyFont="1" applyBorder="1" applyAlignment="1">
      <alignment horizontal="center" vertical="center"/>
    </xf>
    <xf numFmtId="42" fontId="4" fillId="0" borderId="6" xfId="0" applyNumberFormat="1" applyFont="1" applyBorder="1" applyAlignment="1">
      <alignment horizontal="center" vertical="center"/>
    </xf>
    <xf numFmtId="42" fontId="4" fillId="0" borderId="9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DS_work\AUTHUNIT\QUARTERLYREPORTS\Fourth%20Quarter\2022\4thq2022.xlsx" TargetMode="External"/><Relationship Id="rId1" Type="http://schemas.openxmlformats.org/officeDocument/2006/relationships/externalLinkPath" Target="4thq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hQ_2023"/>
    </sheetNames>
    <sheetDataSet>
      <sheetData sheetId="0">
        <row r="15">
          <cell r="B15" t="str">
            <v>STATE OF MARYLAND (2)</v>
          </cell>
        </row>
        <row r="17">
          <cell r="B17" t="str">
            <v>STATE SUM OF MONTHLY REPORTING PIPs (3)</v>
          </cell>
        </row>
        <row r="19">
          <cell r="B19" t="str">
            <v>SUBURBAN COUNTIES</v>
          </cell>
        </row>
        <row r="20">
          <cell r="B20" t="str">
            <v xml:space="preserve">    INNER SUBURBAN COUNTIES (4)</v>
          </cell>
        </row>
        <row r="21">
          <cell r="B21" t="str">
            <v xml:space="preserve">    OUTER SUBURBAN COUNTIES (5)</v>
          </cell>
        </row>
        <row r="22">
          <cell r="B22" t="str">
            <v xml:space="preserve">    EXURBAN COUNTIES(6)</v>
          </cell>
        </row>
        <row r="23">
          <cell r="B23" t="str">
            <v>STATE BALANCE</v>
          </cell>
        </row>
        <row r="24">
          <cell r="B24" t="str">
            <v xml:space="preserve">     URBAN (7)</v>
          </cell>
        </row>
        <row r="25">
          <cell r="B25" t="str">
            <v xml:space="preserve">     NON SUBURBAN (8)</v>
          </cell>
        </row>
        <row r="27">
          <cell r="B27" t="str">
            <v xml:space="preserve">  BALTIMORE REGION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Specified PIP summaries included in county and county group total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workbookViewId="0">
      <selection activeCell="C25" sqref="C25"/>
    </sheetView>
  </sheetViews>
  <sheetFormatPr defaultRowHeight="14.25" x14ac:dyDescent="0.2"/>
  <cols>
    <col min="1" max="1" width="9.28515625" style="1" bestFit="1" customWidth="1"/>
    <col min="2" max="2" width="42.85546875" style="1" bestFit="1" customWidth="1"/>
    <col min="3" max="3" width="12" style="1" bestFit="1" customWidth="1"/>
    <col min="4" max="4" width="9" style="1" bestFit="1" customWidth="1"/>
    <col min="5" max="5" width="18.5703125" style="3" bestFit="1" customWidth="1"/>
    <col min="6" max="6" width="9" style="1" bestFit="1" customWidth="1"/>
    <col min="7" max="7" width="17.5703125" style="3" bestFit="1" customWidth="1"/>
    <col min="8" max="8" width="14" style="3" bestFit="1" customWidth="1"/>
    <col min="9" max="9" width="9.7109375" style="1" bestFit="1" customWidth="1"/>
    <col min="10" max="10" width="12.28515625" style="1" bestFit="1" customWidth="1"/>
    <col min="11" max="11" width="9.7109375" style="1" bestFit="1" customWidth="1"/>
    <col min="12" max="13" width="16.7109375" style="3" bestFit="1" customWidth="1"/>
    <col min="14" max="14" width="12.7109375" style="3" bestFit="1" customWidth="1"/>
    <col min="15" max="16384" width="9.140625" style="1"/>
  </cols>
  <sheetData>
    <row r="1" spans="1:14" x14ac:dyDescent="0.2">
      <c r="B1" s="2" t="s">
        <v>0</v>
      </c>
      <c r="C1" s="2"/>
      <c r="D1" s="2"/>
      <c r="F1" s="2"/>
      <c r="I1" s="2"/>
      <c r="J1" s="2"/>
      <c r="K1" s="2"/>
    </row>
    <row r="2" spans="1:14" ht="21" thickBot="1" x14ac:dyDescent="0.35">
      <c r="B2" s="67" t="s">
        <v>14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5.75" thickTop="1" thickBot="1" x14ac:dyDescent="0.25">
      <c r="B3" s="2"/>
      <c r="C3" s="2"/>
      <c r="D3" s="2"/>
      <c r="F3" s="2"/>
      <c r="I3" s="2"/>
      <c r="J3" s="2"/>
      <c r="K3" s="2"/>
    </row>
    <row r="4" spans="1:14" ht="15.75" customHeight="1" thickTop="1" x14ac:dyDescent="0.2">
      <c r="B4" s="68" t="s">
        <v>7</v>
      </c>
      <c r="C4" s="71" t="s">
        <v>1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 ht="20.25" customHeight="1" x14ac:dyDescent="0.2">
      <c r="B5" s="69"/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6"/>
    </row>
    <row r="6" spans="1:14" ht="15" customHeight="1" x14ac:dyDescent="0.2">
      <c r="B6" s="69"/>
      <c r="C6" s="77" t="s">
        <v>2</v>
      </c>
      <c r="D6" s="78"/>
      <c r="E6" s="78"/>
      <c r="F6" s="77" t="s">
        <v>3</v>
      </c>
      <c r="G6" s="78"/>
      <c r="H6" s="78"/>
      <c r="I6" s="83"/>
      <c r="J6" s="78" t="s">
        <v>4</v>
      </c>
      <c r="K6" s="78"/>
      <c r="L6" s="78"/>
      <c r="M6" s="78"/>
      <c r="N6" s="86"/>
    </row>
    <row r="7" spans="1:14" x14ac:dyDescent="0.2">
      <c r="B7" s="69"/>
      <c r="C7" s="79"/>
      <c r="D7" s="80"/>
      <c r="E7" s="80"/>
      <c r="F7" s="79"/>
      <c r="G7" s="80"/>
      <c r="H7" s="80"/>
      <c r="I7" s="84"/>
      <c r="J7" s="80"/>
      <c r="K7" s="80"/>
      <c r="L7" s="80"/>
      <c r="M7" s="80"/>
      <c r="N7" s="87"/>
    </row>
    <row r="8" spans="1:14" ht="15" customHeight="1" x14ac:dyDescent="0.2">
      <c r="B8" s="69"/>
      <c r="C8" s="81"/>
      <c r="D8" s="82"/>
      <c r="E8" s="82"/>
      <c r="F8" s="81"/>
      <c r="G8" s="82"/>
      <c r="H8" s="82"/>
      <c r="I8" s="85"/>
      <c r="J8" s="82"/>
      <c r="K8" s="82"/>
      <c r="L8" s="82"/>
      <c r="M8" s="82"/>
      <c r="N8" s="88"/>
    </row>
    <row r="9" spans="1:14" ht="15" customHeight="1" x14ac:dyDescent="0.2">
      <c r="B9" s="69"/>
      <c r="C9" s="89" t="s">
        <v>8</v>
      </c>
      <c r="D9" s="61" t="s">
        <v>9</v>
      </c>
      <c r="E9" s="92" t="s">
        <v>5</v>
      </c>
      <c r="F9" s="89" t="s">
        <v>9</v>
      </c>
      <c r="G9" s="64" t="s">
        <v>5</v>
      </c>
      <c r="H9" s="52" t="s">
        <v>11</v>
      </c>
      <c r="I9" s="55" t="s">
        <v>13</v>
      </c>
      <c r="J9" s="58" t="s">
        <v>8</v>
      </c>
      <c r="K9" s="61" t="s">
        <v>9</v>
      </c>
      <c r="L9" s="64" t="s">
        <v>5</v>
      </c>
      <c r="M9" s="92" t="s">
        <v>12</v>
      </c>
      <c r="N9" s="95"/>
    </row>
    <row r="10" spans="1:14" x14ac:dyDescent="0.2">
      <c r="B10" s="69"/>
      <c r="C10" s="90"/>
      <c r="D10" s="62"/>
      <c r="E10" s="93"/>
      <c r="F10" s="90"/>
      <c r="G10" s="65"/>
      <c r="H10" s="53"/>
      <c r="I10" s="56"/>
      <c r="J10" s="59"/>
      <c r="K10" s="62"/>
      <c r="L10" s="65"/>
      <c r="M10" s="93"/>
      <c r="N10" s="96"/>
    </row>
    <row r="11" spans="1:14" x14ac:dyDescent="0.2">
      <c r="B11" s="69"/>
      <c r="C11" s="90"/>
      <c r="D11" s="62"/>
      <c r="E11" s="93"/>
      <c r="F11" s="90"/>
      <c r="G11" s="65"/>
      <c r="H11" s="53"/>
      <c r="I11" s="56"/>
      <c r="J11" s="59"/>
      <c r="K11" s="62"/>
      <c r="L11" s="65"/>
      <c r="M11" s="94"/>
      <c r="N11" s="97"/>
    </row>
    <row r="12" spans="1:14" ht="15" customHeight="1" x14ac:dyDescent="0.2">
      <c r="B12" s="69"/>
      <c r="C12" s="90"/>
      <c r="D12" s="62"/>
      <c r="E12" s="93"/>
      <c r="F12" s="90"/>
      <c r="G12" s="65"/>
      <c r="H12" s="53"/>
      <c r="I12" s="56"/>
      <c r="J12" s="59"/>
      <c r="K12" s="62"/>
      <c r="L12" s="65"/>
      <c r="M12" s="64" t="s">
        <v>10</v>
      </c>
      <c r="N12" s="50" t="s">
        <v>6</v>
      </c>
    </row>
    <row r="13" spans="1:14" x14ac:dyDescent="0.2">
      <c r="B13" s="70"/>
      <c r="C13" s="91"/>
      <c r="D13" s="63"/>
      <c r="E13" s="94"/>
      <c r="F13" s="91"/>
      <c r="G13" s="66"/>
      <c r="H13" s="54"/>
      <c r="I13" s="57"/>
      <c r="J13" s="60"/>
      <c r="K13" s="63"/>
      <c r="L13" s="66"/>
      <c r="M13" s="66"/>
      <c r="N13" s="51"/>
    </row>
    <row r="14" spans="1:14" x14ac:dyDescent="0.2">
      <c r="B14" s="5"/>
      <c r="C14" s="13"/>
      <c r="D14" s="6"/>
      <c r="E14" s="15"/>
      <c r="F14" s="13"/>
      <c r="G14" s="7"/>
      <c r="H14" s="7"/>
      <c r="I14" s="19"/>
      <c r="J14" s="17"/>
      <c r="K14" s="6"/>
      <c r="L14" s="15"/>
      <c r="M14" s="8"/>
      <c r="N14" s="4"/>
    </row>
    <row r="15" spans="1:14" s="29" customFormat="1" ht="15.75" x14ac:dyDescent="0.25">
      <c r="A15" s="24">
        <v>1</v>
      </c>
      <c r="B15" s="30" t="str">
        <f>'[1]4thQ_2023'!B15</f>
        <v>STATE OF MARYLAND (2)</v>
      </c>
      <c r="C15" s="25">
        <v>2305</v>
      </c>
      <c r="D15" s="25">
        <v>4181</v>
      </c>
      <c r="E15" s="25">
        <v>1015236000</v>
      </c>
      <c r="F15" s="25">
        <v>2257</v>
      </c>
      <c r="G15" s="25">
        <v>687089000</v>
      </c>
      <c r="H15" s="26">
        <v>304425.78644217987</v>
      </c>
      <c r="I15" s="27"/>
      <c r="J15" s="25">
        <v>37</v>
      </c>
      <c r="K15" s="25">
        <v>1886</v>
      </c>
      <c r="L15" s="25">
        <v>322341000</v>
      </c>
      <c r="M15" s="26">
        <v>8711918.9189189188</v>
      </c>
      <c r="N15" s="28">
        <v>170912.51325556735</v>
      </c>
    </row>
    <row r="16" spans="1:14" ht="15.75" x14ac:dyDescent="0.25">
      <c r="A16" s="9">
        <v>2</v>
      </c>
      <c r="B16" s="31"/>
      <c r="C16" s="13"/>
      <c r="D16" s="6"/>
      <c r="E16" s="15"/>
      <c r="F16" s="13"/>
      <c r="G16" s="7"/>
      <c r="H16" s="21"/>
      <c r="I16" s="19"/>
      <c r="J16" s="2"/>
      <c r="K16" s="7"/>
      <c r="L16" s="15"/>
      <c r="M16" s="21"/>
      <c r="N16" s="22"/>
    </row>
    <row r="17" spans="1:14" s="29" customFormat="1" ht="15.75" x14ac:dyDescent="0.25">
      <c r="A17" s="24">
        <v>3</v>
      </c>
      <c r="B17" s="30" t="str">
        <f>'[1]4thQ_2023'!B17</f>
        <v>STATE SUM OF MONTHLY REPORTING PIPs (3)</v>
      </c>
      <c r="C17" s="45">
        <f>(C19+C23)</f>
        <v>2307</v>
      </c>
      <c r="D17" s="45">
        <f t="shared" ref="D17:G17" si="0">(D19+D23)</f>
        <v>4183</v>
      </c>
      <c r="E17" s="45">
        <f t="shared" si="0"/>
        <v>1016065696</v>
      </c>
      <c r="F17" s="45">
        <f t="shared" si="0"/>
        <v>2259</v>
      </c>
      <c r="G17" s="45">
        <f t="shared" si="0"/>
        <v>687918883</v>
      </c>
      <c r="H17" s="26">
        <v>301044.42291569634</v>
      </c>
      <c r="I17" s="27"/>
      <c r="J17" s="45">
        <f t="shared" ref="J17:L17" si="1">(J19+J23)</f>
        <v>37</v>
      </c>
      <c r="K17" s="45">
        <f t="shared" si="1"/>
        <v>1886</v>
      </c>
      <c r="L17" s="45">
        <f t="shared" si="1"/>
        <v>322340885</v>
      </c>
      <c r="M17" s="26">
        <v>8937486.583333334</v>
      </c>
      <c r="N17" s="28">
        <v>171143.36010638298</v>
      </c>
    </row>
    <row r="18" spans="1:14" ht="15.75" x14ac:dyDescent="0.25">
      <c r="A18" s="9">
        <v>4</v>
      </c>
      <c r="B18" s="31"/>
      <c r="C18" s="45"/>
      <c r="D18" s="45"/>
      <c r="E18" s="45"/>
      <c r="F18" s="45"/>
      <c r="G18" s="45"/>
      <c r="H18" s="21"/>
      <c r="I18" s="19"/>
      <c r="J18" s="45"/>
      <c r="K18" s="45"/>
      <c r="L18" s="45"/>
      <c r="M18" s="21"/>
      <c r="N18" s="22"/>
    </row>
    <row r="19" spans="1:14" s="29" customFormat="1" ht="15.75" x14ac:dyDescent="0.25">
      <c r="A19" s="24">
        <v>5</v>
      </c>
      <c r="B19" s="31" t="str">
        <f>'[1]4thQ_2023'!B19</f>
        <v>SUBURBAN COUNTIES</v>
      </c>
      <c r="C19" s="46">
        <f>(C20+C21+C22)</f>
        <v>2029</v>
      </c>
      <c r="D19" s="46">
        <f t="shared" ref="D19:G19" si="2">(D20+D21+D22)</f>
        <v>3597</v>
      </c>
      <c r="E19" s="46">
        <f t="shared" si="2"/>
        <v>884194878</v>
      </c>
      <c r="F19" s="46">
        <f t="shared" si="2"/>
        <v>1995</v>
      </c>
      <c r="G19" s="46">
        <f t="shared" si="2"/>
        <v>597630072</v>
      </c>
      <c r="H19" s="26">
        <v>299563.94586466165</v>
      </c>
      <c r="I19" s="27"/>
      <c r="J19" s="46">
        <f t="shared" ref="J19:L19" si="3">(J20+J21+J22)</f>
        <v>30</v>
      </c>
      <c r="K19" s="46">
        <f t="shared" si="3"/>
        <v>1586</v>
      </c>
      <c r="L19" s="46">
        <f t="shared" si="3"/>
        <v>283437926</v>
      </c>
      <c r="M19" s="26">
        <v>9447930.8666666672</v>
      </c>
      <c r="N19" s="28">
        <v>178712.43757881463</v>
      </c>
    </row>
    <row r="20" spans="1:14" ht="15.75" x14ac:dyDescent="0.25">
      <c r="A20" s="9">
        <v>6</v>
      </c>
      <c r="B20" s="32" t="str">
        <f>'[1]4thQ_2023'!B20</f>
        <v xml:space="preserve">    INNER SUBURBAN COUNTIES (4)</v>
      </c>
      <c r="C20" s="47">
        <f>(C28+C29+C37+C38)</f>
        <v>1000</v>
      </c>
      <c r="D20" s="47">
        <f t="shared" ref="D20:G20" si="4">(D28+D29+D37+D38)</f>
        <v>2083</v>
      </c>
      <c r="E20" s="47">
        <f t="shared" si="4"/>
        <v>499219262</v>
      </c>
      <c r="F20" s="47">
        <f t="shared" si="4"/>
        <v>991</v>
      </c>
      <c r="G20" s="47">
        <f t="shared" si="4"/>
        <v>291096970</v>
      </c>
      <c r="H20" s="21">
        <v>293740.63572149345</v>
      </c>
      <c r="I20" s="19"/>
      <c r="J20" s="47">
        <f t="shared" ref="J20:L20" si="5">(J28+J29+J37+J38)</f>
        <v>9</v>
      </c>
      <c r="K20" s="47">
        <f t="shared" si="5"/>
        <v>1092</v>
      </c>
      <c r="L20" s="47">
        <f t="shared" si="5"/>
        <v>208122292</v>
      </c>
      <c r="M20" s="21">
        <v>23124699.111111112</v>
      </c>
      <c r="N20" s="22">
        <v>190588.1794871795</v>
      </c>
    </row>
    <row r="21" spans="1:14" ht="15.75" x14ac:dyDescent="0.25">
      <c r="A21" s="9">
        <v>7</v>
      </c>
      <c r="B21" s="32" t="str">
        <f>'[1]4thQ_2023'!B21</f>
        <v xml:space="preserve">    OUTER SUBURBAN COUNTIES (5)</v>
      </c>
      <c r="C21" s="47">
        <f>(C30+C31+C32+C36+C41+C42+C43+C56+C60)</f>
        <v>957</v>
      </c>
      <c r="D21" s="47">
        <f t="shared" ref="D21:G21" si="6">(D30+D31+D32+D36+D41+D42+D43+D56+D60)</f>
        <v>1410</v>
      </c>
      <c r="E21" s="47">
        <f t="shared" si="6"/>
        <v>362852108</v>
      </c>
      <c r="F21" s="47">
        <f t="shared" si="6"/>
        <v>939</v>
      </c>
      <c r="G21" s="47">
        <f t="shared" si="6"/>
        <v>289910394</v>
      </c>
      <c r="H21" s="21">
        <v>308743.76357827475</v>
      </c>
      <c r="I21" s="19"/>
      <c r="J21" s="47">
        <f t="shared" ref="J21:L21" si="7">(J30+J31+J32+J36+J41+J42+J43+J56+J60)</f>
        <v>15</v>
      </c>
      <c r="K21" s="47">
        <f t="shared" si="7"/>
        <v>459</v>
      </c>
      <c r="L21" s="47">
        <f t="shared" si="7"/>
        <v>70321714</v>
      </c>
      <c r="M21" s="21">
        <v>4688114.2666666666</v>
      </c>
      <c r="N21" s="22">
        <v>153206.34858387799</v>
      </c>
    </row>
    <row r="22" spans="1:14" ht="15.75" x14ac:dyDescent="0.25">
      <c r="A22" s="9">
        <v>8</v>
      </c>
      <c r="B22" s="32" t="str">
        <f>'[1]4thQ_2023'!B22</f>
        <v xml:space="preserve">    EXURBAN COUNTIES(6)</v>
      </c>
      <c r="C22" s="48">
        <f>(C46+C50+C67)</f>
        <v>72</v>
      </c>
      <c r="D22" s="48">
        <f t="shared" ref="D22:G22" si="8">(D46+D50+D67)</f>
        <v>104</v>
      </c>
      <c r="E22" s="48">
        <f t="shared" si="8"/>
        <v>22123508</v>
      </c>
      <c r="F22" s="48">
        <f t="shared" si="8"/>
        <v>65</v>
      </c>
      <c r="G22" s="48">
        <f t="shared" si="8"/>
        <v>16622708</v>
      </c>
      <c r="H22" s="21">
        <v>255733.96923076923</v>
      </c>
      <c r="I22" s="19"/>
      <c r="J22" s="48">
        <f t="shared" ref="J22:L22" si="9">(J46+J50+J67)</f>
        <v>6</v>
      </c>
      <c r="K22" s="48">
        <f t="shared" si="9"/>
        <v>35</v>
      </c>
      <c r="L22" s="48">
        <f t="shared" si="9"/>
        <v>4993920</v>
      </c>
      <c r="M22" s="21">
        <v>832320</v>
      </c>
      <c r="N22" s="22">
        <v>142683.42857142858</v>
      </c>
    </row>
    <row r="23" spans="1:14" s="29" customFormat="1" ht="15.75" x14ac:dyDescent="0.25">
      <c r="A23" s="24">
        <v>9</v>
      </c>
      <c r="B23" s="33" t="str">
        <f>'[1]4thQ_2023'!B23</f>
        <v>STATE BALANCE</v>
      </c>
      <c r="C23" s="46">
        <f>(C24+C25)</f>
        <v>278</v>
      </c>
      <c r="D23" s="46">
        <f t="shared" ref="D23:G23" si="10">(D24+D25)</f>
        <v>586</v>
      </c>
      <c r="E23" s="46">
        <f t="shared" si="10"/>
        <v>131870818</v>
      </c>
      <c r="F23" s="46">
        <f t="shared" si="10"/>
        <v>264</v>
      </c>
      <c r="G23" s="46">
        <f t="shared" si="10"/>
        <v>90288811</v>
      </c>
      <c r="H23" s="26">
        <v>320475.68421052629</v>
      </c>
      <c r="I23" s="27"/>
      <c r="J23" s="46">
        <f t="shared" ref="J23:L23" si="11">(J24+J25)</f>
        <v>7</v>
      </c>
      <c r="K23" s="46">
        <f t="shared" si="11"/>
        <v>300</v>
      </c>
      <c r="L23" s="46">
        <f t="shared" si="11"/>
        <v>38902959</v>
      </c>
      <c r="M23" s="26">
        <v>6385265.166666667</v>
      </c>
      <c r="N23" s="28">
        <v>130311.53401360544</v>
      </c>
    </row>
    <row r="24" spans="1:14" ht="15.75" x14ac:dyDescent="0.25">
      <c r="A24" s="9">
        <v>10</v>
      </c>
      <c r="B24" s="32" t="str">
        <f>'[1]4thQ_2023'!B24</f>
        <v xml:space="preserve">     URBAN (7)</v>
      </c>
      <c r="C24" s="47">
        <f>(C33)</f>
        <v>30</v>
      </c>
      <c r="D24" s="47">
        <f t="shared" ref="D24:G24" si="12">(D33)</f>
        <v>290</v>
      </c>
      <c r="E24" s="47">
        <f t="shared" si="12"/>
        <v>38944435</v>
      </c>
      <c r="F24" s="47">
        <f t="shared" si="12"/>
        <v>27</v>
      </c>
      <c r="G24" s="47">
        <f t="shared" si="12"/>
        <v>5582844</v>
      </c>
      <c r="H24" s="21">
        <v>206772</v>
      </c>
      <c r="I24" s="19"/>
      <c r="J24" s="47">
        <f t="shared" ref="J24:L24" si="13">(J33)</f>
        <v>3</v>
      </c>
      <c r="K24" s="47">
        <f t="shared" si="13"/>
        <v>263</v>
      </c>
      <c r="L24" s="47">
        <f t="shared" si="13"/>
        <v>33361591</v>
      </c>
      <c r="M24" s="21">
        <v>11120530.333333334</v>
      </c>
      <c r="N24" s="22">
        <v>126850.15589353612</v>
      </c>
    </row>
    <row r="25" spans="1:14" ht="15.75" x14ac:dyDescent="0.25">
      <c r="A25" s="9">
        <v>11</v>
      </c>
      <c r="B25" s="32" t="str">
        <f>'[1]4thQ_2023'!B25</f>
        <v xml:space="preserve">     NON SUBURBAN (8)</v>
      </c>
      <c r="C25" s="49">
        <f>(C49+C53+C57+C61+C65+C66+C68)</f>
        <v>248</v>
      </c>
      <c r="D25" s="49">
        <f t="shared" ref="D25:G25" si="14">(D49+D53+D57+D61+D65+D66+D68)</f>
        <v>296</v>
      </c>
      <c r="E25" s="49">
        <f t="shared" si="14"/>
        <v>92926383</v>
      </c>
      <c r="F25" s="49">
        <f t="shared" si="14"/>
        <v>237</v>
      </c>
      <c r="G25" s="49">
        <f t="shared" si="14"/>
        <v>84705967</v>
      </c>
      <c r="H25" s="21">
        <v>345035.68</v>
      </c>
      <c r="I25" s="19"/>
      <c r="J25" s="49">
        <f t="shared" ref="J25:L25" si="15">(J49+J53+J57+J61+J65+J66+J68)</f>
        <v>4</v>
      </c>
      <c r="K25" s="49">
        <f t="shared" si="15"/>
        <v>37</v>
      </c>
      <c r="L25" s="49">
        <f t="shared" si="15"/>
        <v>5541368</v>
      </c>
      <c r="M25" s="21">
        <v>1650000</v>
      </c>
      <c r="N25" s="22">
        <v>159677.4193548387</v>
      </c>
    </row>
    <row r="26" spans="1:14" ht="15.75" x14ac:dyDescent="0.25">
      <c r="A26" s="9">
        <v>12</v>
      </c>
      <c r="B26" s="31"/>
      <c r="C26" s="13"/>
      <c r="D26" s="6"/>
      <c r="E26" s="15"/>
      <c r="F26" s="13"/>
      <c r="G26" s="7"/>
      <c r="H26" s="21"/>
      <c r="I26" s="19"/>
      <c r="J26" s="2"/>
      <c r="K26" s="7"/>
      <c r="L26" s="15"/>
      <c r="M26" s="21"/>
      <c r="N26" s="22"/>
    </row>
    <row r="27" spans="1:14" s="29" customFormat="1" ht="15.75" x14ac:dyDescent="0.25">
      <c r="A27" s="24">
        <v>13</v>
      </c>
      <c r="B27" s="30" t="str">
        <f>'[1]4thQ_2023'!B27</f>
        <v xml:space="preserve">  BALTIMORE REGION</v>
      </c>
      <c r="C27" s="25">
        <v>884</v>
      </c>
      <c r="D27" s="25">
        <v>1375</v>
      </c>
      <c r="E27" s="25">
        <v>295873437</v>
      </c>
      <c r="F27" s="25">
        <v>871</v>
      </c>
      <c r="G27" s="25">
        <v>227237366</v>
      </c>
      <c r="H27" s="26">
        <v>260892.49827784157</v>
      </c>
      <c r="I27" s="27"/>
      <c r="J27" s="25">
        <v>13</v>
      </c>
      <c r="K27" s="25">
        <v>504</v>
      </c>
      <c r="L27" s="25">
        <v>68636071</v>
      </c>
      <c r="M27" s="26">
        <v>5279697.769230769</v>
      </c>
      <c r="N27" s="28">
        <v>136182.68055555556</v>
      </c>
    </row>
    <row r="28" spans="1:14" ht="15.75" x14ac:dyDescent="0.25">
      <c r="A28" s="9">
        <v>14</v>
      </c>
      <c r="B28" s="37" t="s">
        <v>15</v>
      </c>
      <c r="C28" s="13">
        <v>310</v>
      </c>
      <c r="D28" s="13">
        <v>310</v>
      </c>
      <c r="E28" s="13">
        <v>80819169</v>
      </c>
      <c r="F28" s="13">
        <v>310</v>
      </c>
      <c r="G28" s="13">
        <v>80819169</v>
      </c>
      <c r="H28" s="21">
        <v>260706.99677419354</v>
      </c>
      <c r="I28" s="42">
        <v>17</v>
      </c>
      <c r="J28" s="13">
        <v>0</v>
      </c>
      <c r="K28" s="13">
        <v>0</v>
      </c>
      <c r="L28" s="13">
        <v>0</v>
      </c>
      <c r="M28" s="21"/>
      <c r="N28" s="22"/>
    </row>
    <row r="29" spans="1:14" ht="15.75" x14ac:dyDescent="0.25">
      <c r="A29" s="9">
        <v>15</v>
      </c>
      <c r="B29" s="37" t="s">
        <v>16</v>
      </c>
      <c r="C29" s="13">
        <v>223</v>
      </c>
      <c r="D29" s="13">
        <v>317</v>
      </c>
      <c r="E29" s="13">
        <v>76514142</v>
      </c>
      <c r="F29" s="13">
        <v>219</v>
      </c>
      <c r="G29" s="13">
        <v>59841376</v>
      </c>
      <c r="H29" s="21">
        <v>273248.29223744292</v>
      </c>
      <c r="I29" s="42">
        <v>15</v>
      </c>
      <c r="J29" s="13">
        <v>4</v>
      </c>
      <c r="K29" s="13">
        <v>98</v>
      </c>
      <c r="L29" s="13">
        <v>16672766</v>
      </c>
      <c r="M29" s="21">
        <v>4168191.5</v>
      </c>
      <c r="N29" s="22">
        <v>170130.26530612246</v>
      </c>
    </row>
    <row r="30" spans="1:14" ht="15.75" x14ac:dyDescent="0.25">
      <c r="A30" s="9">
        <v>16</v>
      </c>
      <c r="B30" s="37" t="s">
        <v>17</v>
      </c>
      <c r="C30" s="13">
        <v>31</v>
      </c>
      <c r="D30" s="13">
        <v>53</v>
      </c>
      <c r="E30" s="13">
        <v>10187695</v>
      </c>
      <c r="F30" s="13">
        <v>29</v>
      </c>
      <c r="G30" s="13">
        <v>8687695</v>
      </c>
      <c r="H30" s="21">
        <v>299575.68965517241</v>
      </c>
      <c r="I30" s="42">
        <v>9</v>
      </c>
      <c r="J30" s="13">
        <v>2</v>
      </c>
      <c r="K30" s="13">
        <v>24</v>
      </c>
      <c r="L30" s="13">
        <v>1500000</v>
      </c>
      <c r="M30" s="21">
        <v>750000</v>
      </c>
      <c r="N30" s="22">
        <v>62500</v>
      </c>
    </row>
    <row r="31" spans="1:14" ht="15.75" x14ac:dyDescent="0.25">
      <c r="A31" s="9">
        <v>17</v>
      </c>
      <c r="B31" s="37" t="s">
        <v>18</v>
      </c>
      <c r="C31" s="13">
        <v>124</v>
      </c>
      <c r="D31" s="13">
        <v>239</v>
      </c>
      <c r="E31" s="13">
        <v>50532593</v>
      </c>
      <c r="F31" s="13">
        <v>120</v>
      </c>
      <c r="G31" s="13">
        <v>33430879</v>
      </c>
      <c r="H31" s="21">
        <v>278590.65833333333</v>
      </c>
      <c r="I31" s="42">
        <v>14</v>
      </c>
      <c r="J31" s="13">
        <v>4</v>
      </c>
      <c r="K31" s="13">
        <v>119</v>
      </c>
      <c r="L31" s="13">
        <v>17101714</v>
      </c>
      <c r="M31" s="21">
        <v>4275428.5</v>
      </c>
      <c r="N31" s="22">
        <v>143711.88235294117</v>
      </c>
    </row>
    <row r="32" spans="1:14" ht="15.75" x14ac:dyDescent="0.25">
      <c r="A32" s="9">
        <v>18</v>
      </c>
      <c r="B32" s="37" t="s">
        <v>19</v>
      </c>
      <c r="C32" s="13">
        <v>166</v>
      </c>
      <c r="D32" s="13">
        <v>166</v>
      </c>
      <c r="E32" s="13">
        <v>38875403</v>
      </c>
      <c r="F32" s="13">
        <v>166</v>
      </c>
      <c r="G32" s="13">
        <v>38875403</v>
      </c>
      <c r="H32" s="21">
        <v>234189.17469879519</v>
      </c>
      <c r="I32" s="42">
        <v>19</v>
      </c>
      <c r="J32" s="13">
        <v>0</v>
      </c>
      <c r="K32" s="13">
        <v>0</v>
      </c>
      <c r="L32" s="13">
        <v>0</v>
      </c>
      <c r="M32" s="21"/>
      <c r="N32" s="22"/>
    </row>
    <row r="33" spans="1:14" ht="15.75" x14ac:dyDescent="0.25">
      <c r="A33" s="9">
        <v>19</v>
      </c>
      <c r="B33" s="37" t="s">
        <v>20</v>
      </c>
      <c r="C33" s="13">
        <v>30</v>
      </c>
      <c r="D33" s="13">
        <v>290</v>
      </c>
      <c r="E33" s="13">
        <v>38944435</v>
      </c>
      <c r="F33" s="13">
        <v>27</v>
      </c>
      <c r="G33" s="13">
        <v>5582844</v>
      </c>
      <c r="H33" s="21">
        <v>206772</v>
      </c>
      <c r="I33" s="42">
        <v>23</v>
      </c>
      <c r="J33" s="13">
        <v>3</v>
      </c>
      <c r="K33" s="13">
        <v>263</v>
      </c>
      <c r="L33" s="13">
        <v>33361591</v>
      </c>
      <c r="M33" s="21">
        <v>11120530.333333334</v>
      </c>
      <c r="N33" s="22">
        <v>126850.15589353612</v>
      </c>
    </row>
    <row r="34" spans="1:14" ht="15.75" x14ac:dyDescent="0.25">
      <c r="A34" s="9">
        <v>20</v>
      </c>
      <c r="B34" s="34"/>
      <c r="C34" s="13"/>
      <c r="D34" s="6"/>
      <c r="E34" s="15"/>
      <c r="F34" s="13"/>
      <c r="G34" s="10"/>
      <c r="H34" s="21"/>
      <c r="I34" s="42"/>
      <c r="J34" s="2"/>
      <c r="K34" s="7"/>
      <c r="L34" s="15"/>
      <c r="M34" s="21"/>
      <c r="N34" s="22"/>
    </row>
    <row r="35" spans="1:14" s="29" customFormat="1" ht="15.75" x14ac:dyDescent="0.25">
      <c r="A35" s="24">
        <v>21</v>
      </c>
      <c r="B35" s="30" t="s">
        <v>21</v>
      </c>
      <c r="C35" s="25">
        <v>727</v>
      </c>
      <c r="D35" s="25">
        <v>1716</v>
      </c>
      <c r="E35" s="25">
        <v>417087602</v>
      </c>
      <c r="F35" s="25">
        <v>722</v>
      </c>
      <c r="G35" s="25">
        <v>225438076</v>
      </c>
      <c r="H35" s="26">
        <v>312241.10249307478</v>
      </c>
      <c r="I35" s="42"/>
      <c r="J35" s="25">
        <v>5</v>
      </c>
      <c r="K35" s="25">
        <v>994</v>
      </c>
      <c r="L35" s="25">
        <v>191649526</v>
      </c>
      <c r="M35" s="26">
        <v>38329905.200000003</v>
      </c>
      <c r="N35" s="28">
        <v>192806.36418511067</v>
      </c>
    </row>
    <row r="36" spans="1:14" ht="15.75" x14ac:dyDescent="0.25">
      <c r="A36" s="9">
        <v>22</v>
      </c>
      <c r="B36" s="37" t="s">
        <v>22</v>
      </c>
      <c r="C36" s="13">
        <v>260</v>
      </c>
      <c r="D36" s="13">
        <v>260</v>
      </c>
      <c r="E36" s="13">
        <v>75201651</v>
      </c>
      <c r="F36" s="13">
        <v>260</v>
      </c>
      <c r="G36" s="13">
        <v>75001651</v>
      </c>
      <c r="H36" s="21">
        <v>288467.88846153847</v>
      </c>
      <c r="I36" s="42">
        <v>11</v>
      </c>
      <c r="J36" s="13">
        <v>0</v>
      </c>
      <c r="K36" s="13">
        <v>0</v>
      </c>
      <c r="L36" s="13">
        <v>200000</v>
      </c>
      <c r="M36" s="21"/>
      <c r="N36" s="22"/>
    </row>
    <row r="37" spans="1:14" ht="15.75" x14ac:dyDescent="0.25">
      <c r="A37" s="9">
        <v>23</v>
      </c>
      <c r="B37" s="37" t="s">
        <v>23</v>
      </c>
      <c r="C37" s="13">
        <v>259</v>
      </c>
      <c r="D37" s="13">
        <v>540</v>
      </c>
      <c r="E37" s="13">
        <v>200550463</v>
      </c>
      <c r="F37" s="13">
        <v>257</v>
      </c>
      <c r="G37" s="13">
        <v>87003066</v>
      </c>
      <c r="H37" s="21">
        <v>338533.33073929959</v>
      </c>
      <c r="I37" s="42">
        <v>6</v>
      </c>
      <c r="J37" s="13">
        <v>2</v>
      </c>
      <c r="K37" s="13">
        <v>283</v>
      </c>
      <c r="L37" s="13">
        <v>113547397</v>
      </c>
      <c r="M37" s="21">
        <v>56773698.5</v>
      </c>
      <c r="N37" s="22">
        <v>401227.5512367491</v>
      </c>
    </row>
    <row r="38" spans="1:14" ht="15.75" x14ac:dyDescent="0.25">
      <c r="A38" s="9">
        <v>24</v>
      </c>
      <c r="B38" s="37" t="s">
        <v>24</v>
      </c>
      <c r="C38" s="13">
        <v>208</v>
      </c>
      <c r="D38" s="13">
        <v>916</v>
      </c>
      <c r="E38" s="13">
        <v>141335488</v>
      </c>
      <c r="F38" s="13">
        <v>205</v>
      </c>
      <c r="G38" s="13">
        <v>63433359</v>
      </c>
      <c r="H38" s="21">
        <v>309431.01951219514</v>
      </c>
      <c r="I38" s="42">
        <v>8</v>
      </c>
      <c r="J38" s="13">
        <v>3</v>
      </c>
      <c r="K38" s="13">
        <v>711</v>
      </c>
      <c r="L38" s="13">
        <v>77902129</v>
      </c>
      <c r="M38" s="21">
        <v>25967376.333333332</v>
      </c>
      <c r="N38" s="22">
        <v>109566.98874824191</v>
      </c>
    </row>
    <row r="39" spans="1:14" ht="15.75" x14ac:dyDescent="0.25">
      <c r="A39" s="9">
        <v>25</v>
      </c>
      <c r="B39" s="34"/>
      <c r="C39" s="13"/>
      <c r="D39" s="6"/>
      <c r="E39" s="15"/>
      <c r="F39" s="13"/>
      <c r="G39" s="10"/>
      <c r="H39" s="21"/>
      <c r="I39" s="42"/>
      <c r="J39" s="2"/>
      <c r="K39" s="7"/>
      <c r="L39" s="15"/>
      <c r="M39" s="21"/>
      <c r="N39" s="22"/>
    </row>
    <row r="40" spans="1:14" s="29" customFormat="1" ht="15.75" x14ac:dyDescent="0.25">
      <c r="A40" s="24">
        <v>26</v>
      </c>
      <c r="B40" s="30" t="s">
        <v>25</v>
      </c>
      <c r="C40" s="25">
        <v>258</v>
      </c>
      <c r="D40" s="25">
        <v>561</v>
      </c>
      <c r="E40" s="25">
        <v>150016805</v>
      </c>
      <c r="F40" s="25">
        <v>247</v>
      </c>
      <c r="G40" s="25">
        <v>99076805</v>
      </c>
      <c r="H40" s="26">
        <v>401120.66801619431</v>
      </c>
      <c r="I40" s="42"/>
      <c r="J40" s="25">
        <v>8</v>
      </c>
      <c r="K40" s="25">
        <v>302</v>
      </c>
      <c r="L40" s="25">
        <v>48320000</v>
      </c>
      <c r="M40" s="26">
        <v>6040000</v>
      </c>
      <c r="N40" s="28">
        <v>160000</v>
      </c>
    </row>
    <row r="41" spans="1:14" ht="15.75" x14ac:dyDescent="0.25">
      <c r="A41" s="9">
        <v>27</v>
      </c>
      <c r="B41" s="37" t="s">
        <v>26</v>
      </c>
      <c r="C41" s="13">
        <v>19</v>
      </c>
      <c r="D41" s="13">
        <v>19</v>
      </c>
      <c r="E41" s="13">
        <v>5424648</v>
      </c>
      <c r="F41" s="13">
        <v>19</v>
      </c>
      <c r="G41" s="13">
        <v>5424648</v>
      </c>
      <c r="H41" s="21">
        <v>285507.78947368421</v>
      </c>
      <c r="I41" s="42">
        <v>12</v>
      </c>
      <c r="J41" s="13">
        <v>0</v>
      </c>
      <c r="K41" s="13">
        <v>0</v>
      </c>
      <c r="L41" s="13">
        <v>0</v>
      </c>
      <c r="M41" s="21"/>
      <c r="N41" s="22"/>
    </row>
    <row r="42" spans="1:14" ht="15.75" x14ac:dyDescent="0.25">
      <c r="A42" s="9">
        <v>28</v>
      </c>
      <c r="B42" s="37" t="s">
        <v>27</v>
      </c>
      <c r="C42" s="13">
        <v>131</v>
      </c>
      <c r="D42" s="13">
        <v>434</v>
      </c>
      <c r="E42" s="13">
        <v>105437392</v>
      </c>
      <c r="F42" s="13">
        <v>120</v>
      </c>
      <c r="G42" s="13">
        <v>54497392</v>
      </c>
      <c r="H42" s="21">
        <v>454144.93333333335</v>
      </c>
      <c r="I42" s="42">
        <v>3</v>
      </c>
      <c r="J42" s="13">
        <v>8</v>
      </c>
      <c r="K42" s="13">
        <v>302</v>
      </c>
      <c r="L42" s="13">
        <v>48320000</v>
      </c>
      <c r="M42" s="21">
        <v>6040000</v>
      </c>
      <c r="N42" s="22">
        <v>160000</v>
      </c>
    </row>
    <row r="43" spans="1:14" ht="15.75" x14ac:dyDescent="0.25">
      <c r="A43" s="9">
        <v>29</v>
      </c>
      <c r="B43" s="37" t="s">
        <v>28</v>
      </c>
      <c r="C43" s="13">
        <v>108</v>
      </c>
      <c r="D43" s="13">
        <v>108</v>
      </c>
      <c r="E43" s="13">
        <v>39154765</v>
      </c>
      <c r="F43" s="13">
        <v>108</v>
      </c>
      <c r="G43" s="13">
        <v>39154765</v>
      </c>
      <c r="H43" s="21">
        <v>362544.12037037039</v>
      </c>
      <c r="I43" s="42">
        <v>5</v>
      </c>
      <c r="J43" s="13">
        <v>0</v>
      </c>
      <c r="K43" s="13">
        <v>0</v>
      </c>
      <c r="L43" s="13">
        <v>0</v>
      </c>
      <c r="M43" s="21"/>
      <c r="N43" s="22"/>
    </row>
    <row r="44" spans="1:14" ht="15.75" x14ac:dyDescent="0.25">
      <c r="A44" s="9">
        <v>30</v>
      </c>
      <c r="B44" s="37"/>
      <c r="C44" s="13"/>
      <c r="D44" s="6"/>
      <c r="E44" s="15"/>
      <c r="F44" s="13"/>
      <c r="G44" s="10"/>
      <c r="H44" s="21"/>
      <c r="I44" s="42"/>
      <c r="J44" s="2"/>
      <c r="K44" s="7"/>
      <c r="L44" s="15"/>
      <c r="M44" s="21"/>
      <c r="N44" s="22"/>
    </row>
    <row r="45" spans="1:14" s="29" customFormat="1" ht="15.75" x14ac:dyDescent="0.25">
      <c r="A45" s="24">
        <v>31</v>
      </c>
      <c r="B45" s="30" t="s">
        <v>29</v>
      </c>
      <c r="C45" s="25">
        <v>62</v>
      </c>
      <c r="D45" s="25">
        <v>62</v>
      </c>
      <c r="E45" s="25">
        <v>26186307</v>
      </c>
      <c r="F45" s="25">
        <v>62</v>
      </c>
      <c r="G45" s="25">
        <v>26186307</v>
      </c>
      <c r="H45" s="26">
        <v>422359.79032258067</v>
      </c>
      <c r="I45" s="42"/>
      <c r="J45" s="25">
        <v>0</v>
      </c>
      <c r="K45" s="25">
        <v>0</v>
      </c>
      <c r="L45" s="25">
        <v>0</v>
      </c>
      <c r="M45" s="26"/>
      <c r="N45" s="28"/>
    </row>
    <row r="46" spans="1:14" ht="15.75" x14ac:dyDescent="0.25">
      <c r="A46" s="9">
        <v>32</v>
      </c>
      <c r="B46" s="37" t="s">
        <v>30</v>
      </c>
      <c r="C46" s="13">
        <v>2</v>
      </c>
      <c r="D46" s="13">
        <v>2</v>
      </c>
      <c r="E46" s="13">
        <v>835520</v>
      </c>
      <c r="F46" s="13">
        <v>2</v>
      </c>
      <c r="G46" s="13">
        <v>835520</v>
      </c>
      <c r="H46" s="21">
        <v>417760</v>
      </c>
      <c r="I46" s="42">
        <v>4</v>
      </c>
      <c r="J46" s="13">
        <v>0</v>
      </c>
      <c r="K46" s="13">
        <v>0</v>
      </c>
      <c r="L46" s="13">
        <v>0</v>
      </c>
      <c r="M46" s="21"/>
      <c r="N46" s="22"/>
    </row>
    <row r="47" spans="1:14" ht="15.75" x14ac:dyDescent="0.25">
      <c r="A47" s="9">
        <v>33</v>
      </c>
      <c r="B47" s="38" t="s">
        <v>31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21"/>
      <c r="I47" s="42"/>
      <c r="J47" s="13">
        <v>0</v>
      </c>
      <c r="K47" s="13">
        <v>0</v>
      </c>
      <c r="L47" s="13">
        <v>0</v>
      </c>
      <c r="M47" s="21"/>
      <c r="N47" s="22"/>
    </row>
    <row r="48" spans="1:14" ht="15.75" x14ac:dyDescent="0.25">
      <c r="A48" s="9">
        <v>34</v>
      </c>
      <c r="B48" s="38" t="s">
        <v>32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21"/>
      <c r="I48" s="42"/>
      <c r="J48" s="13">
        <v>0</v>
      </c>
      <c r="K48" s="13">
        <v>0</v>
      </c>
      <c r="L48" s="13">
        <v>0</v>
      </c>
      <c r="M48" s="21"/>
      <c r="N48" s="22"/>
    </row>
    <row r="49" spans="1:14" ht="15.75" x14ac:dyDescent="0.25">
      <c r="A49" s="9">
        <v>35</v>
      </c>
      <c r="B49" s="37" t="s">
        <v>33</v>
      </c>
      <c r="C49" s="13">
        <v>19</v>
      </c>
      <c r="D49" s="13">
        <v>19</v>
      </c>
      <c r="E49" s="13">
        <v>14364825</v>
      </c>
      <c r="F49" s="13">
        <v>19</v>
      </c>
      <c r="G49" s="13">
        <v>14364825</v>
      </c>
      <c r="H49" s="21">
        <v>756043.42105263157</v>
      </c>
      <c r="I49" s="42">
        <v>1</v>
      </c>
      <c r="J49" s="13">
        <v>0</v>
      </c>
      <c r="K49" s="13">
        <v>0</v>
      </c>
      <c r="L49" s="13">
        <v>0</v>
      </c>
      <c r="M49" s="21"/>
      <c r="N49" s="22"/>
    </row>
    <row r="50" spans="1:14" ht="15.75" x14ac:dyDescent="0.25">
      <c r="A50" s="9">
        <v>36</v>
      </c>
      <c r="B50" s="37" t="s">
        <v>34</v>
      </c>
      <c r="C50" s="13">
        <v>41</v>
      </c>
      <c r="D50" s="13">
        <v>41</v>
      </c>
      <c r="E50" s="13">
        <v>10985962</v>
      </c>
      <c r="F50" s="13">
        <v>41</v>
      </c>
      <c r="G50" s="13">
        <v>10985962</v>
      </c>
      <c r="H50" s="21">
        <v>267950.29268292681</v>
      </c>
      <c r="I50" s="42">
        <v>16</v>
      </c>
      <c r="J50" s="13">
        <v>0</v>
      </c>
      <c r="K50" s="13">
        <v>0</v>
      </c>
      <c r="L50" s="13">
        <v>0</v>
      </c>
      <c r="M50" s="21"/>
      <c r="N50" s="22"/>
    </row>
    <row r="51" spans="1:14" ht="15.75" x14ac:dyDescent="0.25">
      <c r="A51" s="9">
        <v>37</v>
      </c>
      <c r="B51" s="37"/>
      <c r="C51" s="13"/>
      <c r="D51" s="6"/>
      <c r="E51" s="15"/>
      <c r="F51" s="13"/>
      <c r="G51" s="10"/>
      <c r="H51" s="21"/>
      <c r="I51" s="42"/>
      <c r="J51" s="2"/>
      <c r="K51" s="7"/>
      <c r="L51" s="15"/>
      <c r="M51" s="21"/>
      <c r="N51" s="22"/>
    </row>
    <row r="52" spans="1:14" s="29" customFormat="1" ht="15.75" x14ac:dyDescent="0.25">
      <c r="A52" s="24">
        <v>38</v>
      </c>
      <c r="B52" s="30" t="s">
        <v>35</v>
      </c>
      <c r="C52" s="25">
        <v>188</v>
      </c>
      <c r="D52" s="25">
        <v>206</v>
      </c>
      <c r="E52" s="25">
        <v>72314202</v>
      </c>
      <c r="F52" s="25">
        <v>184</v>
      </c>
      <c r="G52" s="25">
        <v>67934202</v>
      </c>
      <c r="H52" s="26">
        <v>369207.61956521741</v>
      </c>
      <c r="I52" s="42"/>
      <c r="J52" s="25">
        <v>1</v>
      </c>
      <c r="K52" s="25">
        <v>14</v>
      </c>
      <c r="L52" s="25">
        <v>3200000</v>
      </c>
      <c r="M52" s="26">
        <v>3200000</v>
      </c>
      <c r="N52" s="28">
        <v>228571.42857142858</v>
      </c>
    </row>
    <row r="53" spans="1:14" ht="15.75" x14ac:dyDescent="0.25">
      <c r="A53" s="9">
        <v>39</v>
      </c>
      <c r="B53" s="37" t="s">
        <v>36</v>
      </c>
      <c r="C53" s="13">
        <v>13</v>
      </c>
      <c r="D53" s="13">
        <v>16</v>
      </c>
      <c r="E53" s="13">
        <v>2606994</v>
      </c>
      <c r="F53" s="13">
        <v>12</v>
      </c>
      <c r="G53" s="13">
        <v>2366994</v>
      </c>
      <c r="H53" s="21">
        <v>197249.5</v>
      </c>
      <c r="I53" s="42">
        <v>24</v>
      </c>
      <c r="J53" s="13">
        <v>0</v>
      </c>
      <c r="K53" s="13">
        <v>0</v>
      </c>
      <c r="L53" s="13">
        <v>0</v>
      </c>
      <c r="M53" s="21"/>
      <c r="N53" s="22"/>
    </row>
    <row r="54" spans="1:14" ht="15.75" x14ac:dyDescent="0.25">
      <c r="A54" s="9">
        <v>40</v>
      </c>
      <c r="B54" s="38" t="s">
        <v>37</v>
      </c>
      <c r="C54" s="13">
        <v>1</v>
      </c>
      <c r="D54" s="13">
        <v>1</v>
      </c>
      <c r="E54" s="13">
        <v>50000</v>
      </c>
      <c r="F54" s="13">
        <v>1</v>
      </c>
      <c r="G54" s="13">
        <v>50000</v>
      </c>
      <c r="H54" s="21">
        <v>50000</v>
      </c>
      <c r="I54" s="42"/>
      <c r="J54" s="13">
        <v>0</v>
      </c>
      <c r="K54" s="13">
        <v>0</v>
      </c>
      <c r="L54" s="13">
        <v>0</v>
      </c>
      <c r="M54" s="21"/>
      <c r="N54" s="22"/>
    </row>
    <row r="55" spans="1:14" ht="15.75" x14ac:dyDescent="0.25">
      <c r="A55" s="9">
        <v>41</v>
      </c>
      <c r="B55" s="38" t="s">
        <v>38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21"/>
      <c r="I55" s="42"/>
      <c r="J55" s="13">
        <v>0</v>
      </c>
      <c r="K55" s="13">
        <v>0</v>
      </c>
      <c r="L55" s="13">
        <v>0</v>
      </c>
      <c r="M55" s="21"/>
      <c r="N55" s="22"/>
    </row>
    <row r="56" spans="1:14" ht="15.75" x14ac:dyDescent="0.25">
      <c r="A56" s="9">
        <v>42</v>
      </c>
      <c r="B56" s="37" t="s">
        <v>39</v>
      </c>
      <c r="C56" s="13">
        <v>46</v>
      </c>
      <c r="D56" s="13">
        <v>46</v>
      </c>
      <c r="E56" s="13">
        <v>12843909</v>
      </c>
      <c r="F56" s="13">
        <v>46</v>
      </c>
      <c r="G56" s="13">
        <v>12843909</v>
      </c>
      <c r="H56" s="21">
        <v>279215.41304347827</v>
      </c>
      <c r="I56" s="42">
        <v>13</v>
      </c>
      <c r="J56" s="13">
        <v>0</v>
      </c>
      <c r="K56" s="13">
        <v>0</v>
      </c>
      <c r="L56" s="13">
        <v>0</v>
      </c>
      <c r="M56" s="21"/>
      <c r="N56" s="22"/>
    </row>
    <row r="57" spans="1:14" ht="15.75" x14ac:dyDescent="0.25">
      <c r="A57" s="9">
        <v>43</v>
      </c>
      <c r="B57" s="37" t="s">
        <v>40</v>
      </c>
      <c r="C57" s="13">
        <v>18</v>
      </c>
      <c r="D57" s="13">
        <v>20</v>
      </c>
      <c r="E57" s="13">
        <v>5700301</v>
      </c>
      <c r="F57" s="13">
        <v>16</v>
      </c>
      <c r="G57" s="13">
        <v>4760301</v>
      </c>
      <c r="H57" s="21">
        <v>297518.8125</v>
      </c>
      <c r="I57" s="42">
        <v>10</v>
      </c>
      <c r="J57" s="13">
        <v>0</v>
      </c>
      <c r="K57" s="13">
        <v>0</v>
      </c>
      <c r="L57" s="13">
        <v>0</v>
      </c>
      <c r="M57" s="21"/>
      <c r="N57" s="22"/>
    </row>
    <row r="58" spans="1:14" ht="15.75" x14ac:dyDescent="0.25">
      <c r="A58" s="9">
        <v>44</v>
      </c>
      <c r="B58" s="38" t="s">
        <v>41</v>
      </c>
      <c r="C58" s="13">
        <v>3</v>
      </c>
      <c r="D58" s="13">
        <v>4</v>
      </c>
      <c r="E58" s="13">
        <v>808156</v>
      </c>
      <c r="F58" s="13">
        <v>2</v>
      </c>
      <c r="G58" s="13">
        <v>338156</v>
      </c>
      <c r="H58" s="21">
        <v>169078</v>
      </c>
      <c r="I58" s="42"/>
      <c r="J58" s="13">
        <v>0</v>
      </c>
      <c r="K58" s="13">
        <v>0</v>
      </c>
      <c r="L58" s="13">
        <v>0</v>
      </c>
      <c r="M58" s="21"/>
      <c r="N58" s="22"/>
    </row>
    <row r="59" spans="1:14" ht="15.75" x14ac:dyDescent="0.25">
      <c r="A59" s="9">
        <v>45</v>
      </c>
      <c r="B59" s="38" t="s">
        <v>42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21"/>
      <c r="I59" s="43"/>
      <c r="J59" s="13">
        <v>0</v>
      </c>
      <c r="K59" s="13">
        <v>0</v>
      </c>
      <c r="L59" s="13">
        <v>0</v>
      </c>
      <c r="M59" s="21"/>
      <c r="N59" s="22"/>
    </row>
    <row r="60" spans="1:14" ht="15.75" x14ac:dyDescent="0.25">
      <c r="A60" s="9">
        <v>46</v>
      </c>
      <c r="B60" s="37" t="s">
        <v>43</v>
      </c>
      <c r="C60" s="13">
        <v>72</v>
      </c>
      <c r="D60" s="13">
        <v>85</v>
      </c>
      <c r="E60" s="13">
        <v>25194052</v>
      </c>
      <c r="F60" s="13">
        <v>71</v>
      </c>
      <c r="G60" s="13">
        <v>21994052</v>
      </c>
      <c r="H60" s="21">
        <v>309775.38028169016</v>
      </c>
      <c r="I60" s="42">
        <v>7</v>
      </c>
      <c r="J60" s="13">
        <v>1</v>
      </c>
      <c r="K60" s="13">
        <v>14</v>
      </c>
      <c r="L60" s="13">
        <v>3200000</v>
      </c>
      <c r="M60" s="21">
        <v>3200000</v>
      </c>
      <c r="N60" s="22">
        <v>228571.42857142858</v>
      </c>
    </row>
    <row r="61" spans="1:14" ht="15.75" x14ac:dyDescent="0.25">
      <c r="A61" s="9">
        <v>47</v>
      </c>
      <c r="B61" s="37" t="s">
        <v>44</v>
      </c>
      <c r="C61" s="13">
        <v>39</v>
      </c>
      <c r="D61" s="13">
        <v>39</v>
      </c>
      <c r="E61" s="13">
        <v>25968946</v>
      </c>
      <c r="F61" s="13">
        <v>39</v>
      </c>
      <c r="G61" s="13">
        <v>25968946</v>
      </c>
      <c r="H61" s="21">
        <v>665870.41025641025</v>
      </c>
      <c r="I61" s="42">
        <v>2</v>
      </c>
      <c r="J61" s="13">
        <v>0</v>
      </c>
      <c r="K61" s="13">
        <v>0</v>
      </c>
      <c r="L61" s="13">
        <v>0</v>
      </c>
      <c r="M61" s="21"/>
      <c r="N61" s="22"/>
    </row>
    <row r="62" spans="1:14" ht="15.75" x14ac:dyDescent="0.25">
      <c r="A62" s="9">
        <v>48</v>
      </c>
      <c r="B62" s="38" t="s">
        <v>45</v>
      </c>
      <c r="C62" s="13">
        <v>2</v>
      </c>
      <c r="D62" s="13">
        <v>2</v>
      </c>
      <c r="E62" s="13">
        <v>1031520</v>
      </c>
      <c r="F62" s="13">
        <v>2</v>
      </c>
      <c r="G62" s="13">
        <v>1031520</v>
      </c>
      <c r="H62" s="21">
        <v>515760</v>
      </c>
      <c r="I62" s="43"/>
      <c r="J62" s="13">
        <v>0</v>
      </c>
      <c r="K62" s="13">
        <v>0</v>
      </c>
      <c r="L62" s="13">
        <v>0</v>
      </c>
      <c r="M62" s="21"/>
      <c r="N62" s="22"/>
    </row>
    <row r="63" spans="1:14" ht="15.75" x14ac:dyDescent="0.25">
      <c r="A63" s="9">
        <v>49</v>
      </c>
      <c r="B63" s="35"/>
      <c r="C63" s="13"/>
      <c r="D63" s="6"/>
      <c r="E63" s="15"/>
      <c r="F63" s="13"/>
      <c r="G63" s="10"/>
      <c r="H63" s="21"/>
      <c r="I63" s="36"/>
      <c r="J63" s="2"/>
      <c r="K63" s="7"/>
      <c r="L63" s="15"/>
      <c r="M63" s="21"/>
      <c r="N63" s="22"/>
    </row>
    <row r="64" spans="1:14" s="29" customFormat="1" ht="15.75" x14ac:dyDescent="0.25">
      <c r="A64" s="24">
        <v>50</v>
      </c>
      <c r="B64" s="30" t="s">
        <v>46</v>
      </c>
      <c r="C64" s="25">
        <v>188</v>
      </c>
      <c r="D64" s="25">
        <v>263</v>
      </c>
      <c r="E64" s="25">
        <v>54587343</v>
      </c>
      <c r="F64" s="25">
        <v>173</v>
      </c>
      <c r="G64" s="25">
        <v>42046127</v>
      </c>
      <c r="H64" s="26">
        <v>243041.19653179191</v>
      </c>
      <c r="I64" s="42"/>
      <c r="J64" s="25">
        <v>10</v>
      </c>
      <c r="K64" s="25">
        <v>72</v>
      </c>
      <c r="L64" s="25">
        <v>10535288</v>
      </c>
      <c r="M64" s="26">
        <v>1053528.8</v>
      </c>
      <c r="N64" s="28">
        <v>146323.44444444444</v>
      </c>
    </row>
    <row r="65" spans="1:14" ht="15.75" x14ac:dyDescent="0.25">
      <c r="A65" s="9">
        <v>51</v>
      </c>
      <c r="B65" s="37" t="s">
        <v>47</v>
      </c>
      <c r="C65" s="13">
        <v>17</v>
      </c>
      <c r="D65" s="13">
        <v>17</v>
      </c>
      <c r="E65" s="13">
        <v>3709318</v>
      </c>
      <c r="F65" s="13">
        <v>17</v>
      </c>
      <c r="G65" s="13">
        <v>3709318</v>
      </c>
      <c r="H65" s="21">
        <v>218195.17647058822</v>
      </c>
      <c r="I65" s="42">
        <v>21</v>
      </c>
      <c r="J65" s="13">
        <v>0</v>
      </c>
      <c r="K65" s="13">
        <v>0</v>
      </c>
      <c r="L65" s="13">
        <v>0</v>
      </c>
      <c r="M65" s="21"/>
      <c r="N65" s="22"/>
    </row>
    <row r="66" spans="1:14" ht="15.75" x14ac:dyDescent="0.25">
      <c r="A66" s="9">
        <v>52</v>
      </c>
      <c r="B66" s="37" t="s">
        <v>48</v>
      </c>
      <c r="C66" s="13">
        <v>12</v>
      </c>
      <c r="D66" s="13">
        <v>13</v>
      </c>
      <c r="E66" s="13">
        <v>2641398</v>
      </c>
      <c r="F66" s="13">
        <v>11</v>
      </c>
      <c r="G66" s="13">
        <v>2347398</v>
      </c>
      <c r="H66" s="21">
        <v>213399.81818181818</v>
      </c>
      <c r="I66" s="42">
        <v>22</v>
      </c>
      <c r="J66" s="13">
        <v>0</v>
      </c>
      <c r="K66" s="13">
        <v>0</v>
      </c>
      <c r="L66" s="13">
        <v>0</v>
      </c>
      <c r="M66" s="21"/>
      <c r="N66" s="22"/>
    </row>
    <row r="67" spans="1:14" ht="15.75" x14ac:dyDescent="0.25">
      <c r="A67" s="9">
        <v>53</v>
      </c>
      <c r="B67" s="37" t="s">
        <v>49</v>
      </c>
      <c r="C67" s="13">
        <v>29</v>
      </c>
      <c r="D67" s="13">
        <v>61</v>
      </c>
      <c r="E67" s="13">
        <v>10302026</v>
      </c>
      <c r="F67" s="13">
        <v>22</v>
      </c>
      <c r="G67" s="13">
        <v>4801226</v>
      </c>
      <c r="H67" s="21">
        <v>218237.54545454544</v>
      </c>
      <c r="I67" s="42">
        <v>20</v>
      </c>
      <c r="J67" s="13">
        <v>6</v>
      </c>
      <c r="K67" s="13">
        <v>35</v>
      </c>
      <c r="L67" s="13">
        <v>4993920</v>
      </c>
      <c r="M67" s="21">
        <v>832320</v>
      </c>
      <c r="N67" s="22">
        <v>142683.42857142858</v>
      </c>
    </row>
    <row r="68" spans="1:14" ht="15.75" x14ac:dyDescent="0.25">
      <c r="A68" s="9">
        <v>54</v>
      </c>
      <c r="B68" s="37" t="s">
        <v>50</v>
      </c>
      <c r="C68" s="13">
        <v>130</v>
      </c>
      <c r="D68" s="13">
        <v>172</v>
      </c>
      <c r="E68" s="13">
        <v>37934601</v>
      </c>
      <c r="F68" s="13">
        <v>123</v>
      </c>
      <c r="G68" s="13">
        <v>31188185</v>
      </c>
      <c r="H68" s="21">
        <v>253562.47967479675</v>
      </c>
      <c r="I68" s="42">
        <v>18</v>
      </c>
      <c r="J68" s="13">
        <v>4</v>
      </c>
      <c r="K68" s="13">
        <v>37</v>
      </c>
      <c r="L68" s="13">
        <v>5541368</v>
      </c>
      <c r="M68" s="21">
        <v>1385342</v>
      </c>
      <c r="N68" s="22">
        <v>149766.70270270269</v>
      </c>
    </row>
    <row r="69" spans="1:14" ht="15.75" x14ac:dyDescent="0.25">
      <c r="A69" s="9">
        <v>55</v>
      </c>
      <c r="B69" s="38" t="s">
        <v>51</v>
      </c>
      <c r="C69" s="13">
        <v>13</v>
      </c>
      <c r="D69" s="13">
        <v>27</v>
      </c>
      <c r="E69" s="13">
        <v>7944405</v>
      </c>
      <c r="F69" s="13">
        <v>12</v>
      </c>
      <c r="G69" s="13">
        <v>6194405</v>
      </c>
      <c r="H69" s="21">
        <v>516200.41666666669</v>
      </c>
      <c r="I69" s="42"/>
      <c r="J69" s="13">
        <v>1</v>
      </c>
      <c r="K69" s="13">
        <v>15</v>
      </c>
      <c r="L69" s="13">
        <v>1750000</v>
      </c>
      <c r="M69" s="21">
        <v>1750000</v>
      </c>
      <c r="N69" s="22">
        <v>116666.66666666667</v>
      </c>
    </row>
    <row r="70" spans="1:14" ht="16.5" thickBot="1" x14ac:dyDescent="0.3">
      <c r="B70" s="39"/>
      <c r="C70" s="14"/>
      <c r="D70" s="11"/>
      <c r="E70" s="16"/>
      <c r="F70" s="14"/>
      <c r="G70" s="12"/>
      <c r="H70" s="12"/>
      <c r="I70" s="20"/>
      <c r="J70" s="18"/>
      <c r="K70" s="11"/>
      <c r="L70" s="16"/>
      <c r="M70" s="12"/>
      <c r="N70" s="23"/>
    </row>
    <row r="71" spans="1:14" ht="16.5" thickTop="1" x14ac:dyDescent="0.25">
      <c r="B71" s="40"/>
      <c r="C71" s="2"/>
      <c r="D71" s="2"/>
      <c r="F71" s="2"/>
      <c r="I71" s="2"/>
      <c r="J71" s="2"/>
      <c r="K71" s="2"/>
    </row>
    <row r="72" spans="1:14" ht="15.75" x14ac:dyDescent="0.25">
      <c r="B72" s="44" t="s">
        <v>52</v>
      </c>
      <c r="C72" s="2"/>
      <c r="D72" s="2"/>
      <c r="F72" s="2"/>
      <c r="I72" s="2"/>
      <c r="J72" s="2"/>
      <c r="K72" s="2"/>
    </row>
    <row r="73" spans="1:14" ht="15.75" x14ac:dyDescent="0.25">
      <c r="B73" s="41" t="str">
        <f>'[1]4thQ_2023'!B73</f>
        <v>SOURCE:  U. S. DEPARTMENT OF COMMERCE.  BUREAU OF THE CENSUS</v>
      </c>
      <c r="C73" s="2"/>
      <c r="D73" s="2"/>
      <c r="F73" s="2"/>
      <c r="I73" s="2"/>
      <c r="J73" s="2"/>
      <c r="K73" s="2"/>
    </row>
    <row r="74" spans="1:14" ht="15.75" x14ac:dyDescent="0.25">
      <c r="B74" s="40" t="str">
        <f>'[1]4thQ_2023'!B74</f>
        <v>(1) Includes new one family units, two family units, three and four family units and five or more family units.</v>
      </c>
      <c r="C74" s="2"/>
      <c r="D74" s="2"/>
      <c r="F74" s="2"/>
      <c r="I74" s="2"/>
      <c r="J74" s="2"/>
      <c r="K74" s="2"/>
    </row>
    <row r="75" spans="1:14" ht="15.75" x14ac:dyDescent="0.25">
      <c r="B75" s="40" t="str">
        <f>'[1]4thQ_2023'!B75</f>
        <v>(2) U. S. Bureau of the Census estimate based on survey</v>
      </c>
      <c r="C75" s="2"/>
      <c r="D75" s="2"/>
      <c r="F75" s="2"/>
      <c r="I75" s="2"/>
      <c r="J75" s="2"/>
      <c r="K75" s="2"/>
    </row>
    <row r="76" spans="1:14" ht="15.75" x14ac:dyDescent="0.25">
      <c r="B76" s="40" t="str">
        <f>'[1]4thQ_2023'!B76</f>
        <v>(3) Sum of reported and imputed responses to monthly permit issuing places questionnaires</v>
      </c>
      <c r="C76" s="2"/>
      <c r="D76" s="2"/>
      <c r="F76" s="2"/>
      <c r="I76" s="2"/>
      <c r="J76" s="2"/>
      <c r="K76" s="2"/>
    </row>
    <row r="77" spans="1:14" ht="15.75" x14ac:dyDescent="0.25">
      <c r="B77" s="40" t="str">
        <f>'[1]4thQ_2023'!B77</f>
        <v>(4) Anne Arundel, Baltimore, Montgomery and Prince George's Counties</v>
      </c>
      <c r="C77" s="2"/>
      <c r="D77" s="2"/>
      <c r="F77" s="2"/>
      <c r="I77" s="2"/>
      <c r="J77" s="2"/>
      <c r="K77" s="2"/>
    </row>
    <row r="78" spans="1:14" ht="15.75" x14ac:dyDescent="0.25">
      <c r="B78" s="40" t="str">
        <f>'[1]4thQ_2023'!B78</f>
        <v>(5) Calvert, Carroll, Cecil, Charles, Frederick, Harford, Howard, Queen Anne's and St. Mary's Counties</v>
      </c>
      <c r="C78" s="2"/>
      <c r="D78" s="2"/>
      <c r="F78" s="2"/>
      <c r="I78" s="2"/>
      <c r="J78" s="2"/>
      <c r="K78" s="2"/>
    </row>
    <row r="79" spans="1:14" ht="15.75" x14ac:dyDescent="0.25">
      <c r="B79" s="40" t="str">
        <f>'[1]4thQ_2023'!B79</f>
        <v>(6) Allegany, Washington and Wicomico Counties</v>
      </c>
      <c r="C79" s="2"/>
      <c r="D79" s="2"/>
      <c r="F79" s="2"/>
      <c r="I79" s="2"/>
      <c r="J79" s="2"/>
      <c r="K79" s="2"/>
    </row>
    <row r="80" spans="1:14" ht="15.75" x14ac:dyDescent="0.25">
      <c r="B80" s="40" t="str">
        <f>'[1]4thQ_2023'!B80</f>
        <v>(7) Baltimore City</v>
      </c>
      <c r="C80" s="2"/>
      <c r="D80" s="2"/>
      <c r="F80" s="2"/>
      <c r="I80" s="2"/>
      <c r="J80" s="2"/>
      <c r="K80" s="2"/>
    </row>
    <row r="81" spans="2:11" ht="15.75" x14ac:dyDescent="0.25">
      <c r="B81" s="40" t="str">
        <f>'[1]4thQ_2023'!B81</f>
        <v>(8) Caroline, Dorchester, Garret, Kent, Somerset, Talbot and Worcester Counties</v>
      </c>
      <c r="C81" s="2"/>
      <c r="D81" s="2"/>
      <c r="F81" s="2"/>
      <c r="I81" s="2"/>
      <c r="J81" s="2"/>
      <c r="K81" s="2"/>
    </row>
    <row r="82" spans="2:11" ht="15.75" x14ac:dyDescent="0.25">
      <c r="B82" s="40" t="str">
        <f>'[1]4thQ_2023'!B82</f>
        <v>Specified PIP summaries included in county and county group total</v>
      </c>
      <c r="C82" s="2"/>
      <c r="D82" s="2"/>
      <c r="F82" s="2"/>
      <c r="I82" s="2"/>
      <c r="J82" s="2"/>
      <c r="K82" s="2"/>
    </row>
    <row r="83" spans="2:11" x14ac:dyDescent="0.2">
      <c r="B83" s="2"/>
      <c r="C83" s="2"/>
      <c r="D83" s="2"/>
      <c r="F83" s="2"/>
      <c r="I83" s="2"/>
      <c r="J83" s="2"/>
      <c r="K83" s="2"/>
    </row>
  </sheetData>
  <sortState xmlns:xlrd2="http://schemas.microsoft.com/office/spreadsheetml/2017/richdata2" ref="A28:I69">
    <sortCondition ref="A28:A69"/>
  </sortState>
  <mergeCells count="19">
    <mergeCell ref="B2:N2"/>
    <mergeCell ref="B4:B13"/>
    <mergeCell ref="C4:N5"/>
    <mergeCell ref="C6:E8"/>
    <mergeCell ref="F6:I8"/>
    <mergeCell ref="J6:N8"/>
    <mergeCell ref="C9:C13"/>
    <mergeCell ref="D9:D13"/>
    <mergeCell ref="E9:E13"/>
    <mergeCell ref="F9:F13"/>
    <mergeCell ref="G9:G13"/>
    <mergeCell ref="M9:N11"/>
    <mergeCell ref="M12:M13"/>
    <mergeCell ref="N12:N13"/>
    <mergeCell ref="H9:H13"/>
    <mergeCell ref="I9:I13"/>
    <mergeCell ref="J9:J13"/>
    <mergeCell ref="K9:K13"/>
    <mergeCell ref="L9:L13"/>
  </mergeCells>
  <pageMargins left="0.7" right="0.7" top="0.75" bottom="0.7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83094-DD5C-4719-A0F2-E79204AB2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A9D86-41EB-43D6-B7B3-D1CDD70E770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6702B45-B7F7-45EF-AB3D-FCC4A2F0D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4thQ_Table 1</vt:lpstr>
      <vt:lpstr>'4thQ_Table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2024-01-29T17:36:35Z</cp:lastPrinted>
  <dcterms:created xsi:type="dcterms:W3CDTF">2017-02-03T13:41:25Z</dcterms:created>
  <dcterms:modified xsi:type="dcterms:W3CDTF">2024-01-29T17:36:44Z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