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4c1d1cb7767aeb/Documents/PDS/BP_Month_2020/FEB_2020/"/>
    </mc:Choice>
  </mc:AlternateContent>
  <xr:revisionPtr revIDLastSave="0" documentId="8_{4DE37EC2-98A5-4629-B98F-DCB5C4EEBA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C" sheetId="1" r:id="rId1"/>
  </sheets>
  <definedNames>
    <definedName name="_xlnm.Print_Area" localSheetId="0">'2C'!$B$2:$U$82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S15" i="1"/>
  <c r="R15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M15" i="1"/>
  <c r="L15" i="1"/>
  <c r="P69" i="1"/>
  <c r="J69" i="1"/>
  <c r="K69" i="1" s="1"/>
  <c r="I69" i="1"/>
  <c r="F69" i="1"/>
  <c r="P67" i="1"/>
  <c r="Q67" i="1" s="1"/>
  <c r="J67" i="1"/>
  <c r="K67" i="1" s="1"/>
  <c r="I67" i="1"/>
  <c r="F67" i="1"/>
  <c r="P66" i="1"/>
  <c r="Q66" i="1" s="1"/>
  <c r="J66" i="1"/>
  <c r="K66" i="1" s="1"/>
  <c r="I66" i="1"/>
  <c r="F66" i="1"/>
  <c r="P62" i="1"/>
  <c r="Q62" i="1" s="1"/>
  <c r="J62" i="1"/>
  <c r="K62" i="1" s="1"/>
  <c r="I62" i="1"/>
  <c r="F62" i="1"/>
  <c r="P60" i="1"/>
  <c r="Q60" i="1" s="1"/>
  <c r="J60" i="1"/>
  <c r="K60" i="1" s="1"/>
  <c r="I60" i="1"/>
  <c r="F60" i="1"/>
  <c r="P56" i="1"/>
  <c r="Q56" i="1" s="1"/>
  <c r="J56" i="1"/>
  <c r="K56" i="1" s="1"/>
  <c r="I56" i="1"/>
  <c r="F56" i="1"/>
  <c r="P50" i="1"/>
  <c r="Q50" i="1" s="1"/>
  <c r="J50" i="1"/>
  <c r="K50" i="1" s="1"/>
  <c r="I50" i="1"/>
  <c r="F50" i="1"/>
  <c r="P49" i="1"/>
  <c r="Q49" i="1" s="1"/>
  <c r="J49" i="1"/>
  <c r="K49" i="1" s="1"/>
  <c r="I49" i="1"/>
  <c r="F49" i="1"/>
  <c r="P43" i="1"/>
  <c r="Q43" i="1" s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J41" i="1"/>
  <c r="K41" i="1" s="1"/>
  <c r="I41" i="1"/>
  <c r="F41" i="1"/>
  <c r="P40" i="1"/>
  <c r="Q40" i="1" s="1"/>
  <c r="J40" i="1"/>
  <c r="K40" i="1" s="1"/>
  <c r="H40" i="1"/>
  <c r="G40" i="1"/>
  <c r="E40" i="1"/>
  <c r="D40" i="1"/>
  <c r="P38" i="1"/>
  <c r="Q38" i="1" s="1"/>
  <c r="J38" i="1"/>
  <c r="K38" i="1" s="1"/>
  <c r="I38" i="1"/>
  <c r="F38" i="1"/>
  <c r="P37" i="1"/>
  <c r="Q37" i="1" s="1"/>
  <c r="J37" i="1"/>
  <c r="K37" i="1" s="1"/>
  <c r="I37" i="1"/>
  <c r="F37" i="1"/>
  <c r="P36" i="1"/>
  <c r="Q36" i="1" s="1"/>
  <c r="J36" i="1"/>
  <c r="K36" i="1" s="1"/>
  <c r="I36" i="1"/>
  <c r="F36" i="1"/>
  <c r="H35" i="1"/>
  <c r="G35" i="1"/>
  <c r="E35" i="1"/>
  <c r="D35" i="1"/>
  <c r="J35" i="1" s="1"/>
  <c r="K35" i="1" s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P27" i="1"/>
  <c r="Q27" i="1" s="1"/>
  <c r="J27" i="1"/>
  <c r="K27" i="1" s="1"/>
  <c r="H27" i="1"/>
  <c r="G27" i="1"/>
  <c r="E27" i="1"/>
  <c r="D27" i="1"/>
  <c r="H25" i="1"/>
  <c r="G25" i="1"/>
  <c r="E25" i="1"/>
  <c r="D25" i="1"/>
  <c r="J25" i="1" s="1"/>
  <c r="K25" i="1" s="1"/>
  <c r="P24" i="1"/>
  <c r="Q24" i="1" s="1"/>
  <c r="J24" i="1"/>
  <c r="K24" i="1" s="1"/>
  <c r="H24" i="1"/>
  <c r="G24" i="1"/>
  <c r="E24" i="1"/>
  <c r="D24" i="1"/>
  <c r="H23" i="1"/>
  <c r="G23" i="1"/>
  <c r="E23" i="1"/>
  <c r="D23" i="1"/>
  <c r="J23" i="1" s="1"/>
  <c r="K23" i="1" s="1"/>
  <c r="P22" i="1"/>
  <c r="Q22" i="1" s="1"/>
  <c r="J22" i="1"/>
  <c r="K22" i="1" s="1"/>
  <c r="H22" i="1"/>
  <c r="G22" i="1"/>
  <c r="E22" i="1"/>
  <c r="D22" i="1"/>
  <c r="H21" i="1"/>
  <c r="G21" i="1"/>
  <c r="E21" i="1"/>
  <c r="D21" i="1"/>
  <c r="J21" i="1" s="1"/>
  <c r="K21" i="1" s="1"/>
  <c r="P20" i="1"/>
  <c r="Q20" i="1" s="1"/>
  <c r="J20" i="1"/>
  <c r="K20" i="1" s="1"/>
  <c r="H20" i="1"/>
  <c r="G20" i="1"/>
  <c r="E20" i="1"/>
  <c r="D20" i="1"/>
  <c r="H19" i="1"/>
  <c r="G19" i="1"/>
  <c r="E19" i="1"/>
  <c r="D19" i="1"/>
  <c r="H17" i="1"/>
  <c r="G17" i="1"/>
  <c r="E17" i="1"/>
  <c r="D17" i="1"/>
  <c r="P15" i="1"/>
  <c r="Q15" i="1" s="1"/>
  <c r="J15" i="1"/>
  <c r="K15" i="1" s="1"/>
  <c r="I15" i="1"/>
  <c r="F15" i="1"/>
  <c r="F17" i="1" l="1"/>
  <c r="J17" i="1"/>
  <c r="K17" i="1" s="1"/>
  <c r="P17" i="1"/>
  <c r="Q17" i="1" s="1"/>
  <c r="F19" i="1"/>
  <c r="J19" i="1"/>
  <c r="K19" i="1" s="1"/>
  <c r="P19" i="1"/>
  <c r="Q19" i="1" s="1"/>
  <c r="F21" i="1"/>
  <c r="I21" i="1"/>
  <c r="F23" i="1"/>
  <c r="I23" i="1"/>
  <c r="F25" i="1"/>
  <c r="I25" i="1"/>
  <c r="F35" i="1"/>
  <c r="I35" i="1"/>
  <c r="I17" i="1"/>
  <c r="I19" i="1"/>
  <c r="F20" i="1"/>
  <c r="I20" i="1"/>
  <c r="P21" i="1"/>
  <c r="Q21" i="1" s="1"/>
  <c r="F22" i="1"/>
  <c r="I22" i="1"/>
  <c r="P23" i="1"/>
  <c r="Q23" i="1" s="1"/>
  <c r="F24" i="1"/>
  <c r="I24" i="1"/>
  <c r="P25" i="1"/>
  <c r="Q25" i="1" s="1"/>
  <c r="F27" i="1"/>
  <c r="I27" i="1"/>
  <c r="P35" i="1"/>
  <c r="Q35" i="1" s="1"/>
  <c r="F40" i="1"/>
  <c r="I40" i="1"/>
</calcChain>
</file>

<file path=xl/sharedStrings.xml><?xml version="1.0" encoding="utf-8"?>
<sst xmlns="http://schemas.openxmlformats.org/spreadsheetml/2006/main" count="82" uniqueCount="74">
  <si>
    <t>JURISDICTION</t>
  </si>
  <si>
    <t>YEAR TO DATE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</si>
  <si>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</si>
  <si>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</si>
  <si>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</si>
  <si>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</si>
  <si>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</si>
  <si>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</si>
  <si>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</si>
  <si>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</si>
  <si>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</si>
  <si>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</si>
  <si>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</si>
  <si>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</si>
  <si>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</si>
  <si>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</si>
  <si>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</si>
  <si>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</si>
  <si>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</si>
  <si>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</si>
  <si>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</si>
  <si>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</si>
  <si>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</si>
  <si>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</si>
  <si>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</si>
  <si>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</si>
  <si>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</si>
  <si>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</si>
  <si>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</si>
  <si>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</si>
  <si>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</si>
  <si>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</si>
  <si>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</si>
  <si>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</si>
  <si>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</si>
  <si>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</si>
  <si>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</si>
  <si>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</si>
  <si>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</si>
  <si>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</si>
  <si>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</si>
  <si>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</si>
  <si>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</si>
  <si>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</si>
  <si>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</si>
  <si>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</si>
  <si>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</si>
  <si>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</si>
  <si>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</si>
  <si>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</si>
  <si>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</si>
  <si>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</si>
  <si>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</si>
  <si>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</si>
  <si>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</si>
  <si>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</si>
  <si>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</si>
  <si>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</si>
  <si>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</si>
  <si>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</si>
  <si>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</si>
  <si>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</si>
  <si>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</si>
  <si>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</si>
  <si>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</si>
  <si>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</si>
  <si>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</si>
  <si>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</si>
  <si>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</si>
  <si>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PREPARED BY MD DEPARTMENT OF PLANNING.  PLANNING DATA SERVICES. 2020.</t>
  </si>
  <si>
    <t>FEBRUARY 2020</t>
  </si>
  <si>
    <t>Table 2C.</t>
  </si>
  <si>
    <t>NEW HOUSING UNITS(1) AUTHORIZED FOR CONSTRUCTION:  YEAR TO DATE FEBRUARY 2020 AND 2017</t>
  </si>
  <si>
    <t>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</si>
</sst>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4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Continuous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/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5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0" fontId="5" fillId="0" borderId="0" xfId="0" applyFont="1" applyBorder="1"/>
    <xf numFmtId="41" fontId="5" fillId="0" borderId="0" xfId="0" applyNumberFormat="1" applyFont="1" applyBorder="1"/>
    <xf numFmtId="0" fontId="5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3" fontId="8" fillId="0" borderId="4" xfId="0" applyNumberFormat="1" applyFont="1" applyBorder="1"/>
    <xf numFmtId="3" fontId="9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8" fillId="0" borderId="4" xfId="0" applyFont="1" applyBorder="1"/>
    <xf numFmtId="42" fontId="5" fillId="0" borderId="4" xfId="0" applyNumberFormat="1" applyFont="1" applyBorder="1"/>
    <xf numFmtId="41" fontId="4" fillId="0" borderId="23" xfId="0" applyNumberFormat="1" applyFont="1" applyBorder="1"/>
    <xf numFmtId="0" fontId="5" fillId="0" borderId="22" xfId="0" applyFont="1" applyBorder="1"/>
    <xf numFmtId="0" fontId="4" fillId="0" borderId="22" xfId="0" applyFont="1" applyBorder="1"/>
    <xf numFmtId="41" fontId="5" fillId="0" borderId="23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10" xfId="0" applyFont="1" applyBorder="1"/>
    <xf numFmtId="41" fontId="4" fillId="0" borderId="11" xfId="0" applyNumberFormat="1" applyFont="1" applyBorder="1"/>
    <xf numFmtId="164" fontId="5" fillId="0" borderId="11" xfId="1" applyNumberFormat="1" applyFont="1" applyBorder="1" applyAlignment="1">
      <alignment horizontal="center"/>
    </xf>
    <xf numFmtId="41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41" fontId="4" fillId="0" borderId="11" xfId="0" applyNumberFormat="1" applyFont="1" applyBorder="1" applyAlignment="1">
      <alignment horizontal="right"/>
    </xf>
    <xf numFmtId="41" fontId="5" fillId="0" borderId="11" xfId="0" applyNumberFormat="1" applyFont="1" applyBorder="1" applyAlignment="1">
      <alignment horizontal="right"/>
    </xf>
    <xf numFmtId="164" fontId="4" fillId="0" borderId="11" xfId="0" applyNumberFormat="1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10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/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center"/>
    </xf>
    <xf numFmtId="41" fontId="2" fillId="0" borderId="0" xfId="0" applyNumberFormat="1" applyFont="1"/>
    <xf numFmtId="164" fontId="4" fillId="0" borderId="11" xfId="1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3" fontId="5" fillId="0" borderId="5" xfId="0" applyNumberFormat="1" applyFont="1" applyBorder="1"/>
    <xf numFmtId="0" fontId="5" fillId="0" borderId="8" xfId="0" applyFont="1" applyBorder="1" applyAlignment="1">
      <alignment horizontal="center"/>
    </xf>
    <xf numFmtId="3" fontId="5" fillId="0" borderId="22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4" fontId="4" fillId="0" borderId="10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41" fontId="4" fillId="0" borderId="0" xfId="0" applyNumberFormat="1" applyFont="1" applyBorder="1"/>
    <xf numFmtId="10" fontId="4" fillId="0" borderId="5" xfId="0" applyNumberFormat="1" applyFont="1" applyBorder="1"/>
    <xf numFmtId="10" fontId="5" fillId="0" borderId="5" xfId="0" applyNumberFormat="1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/>
    <xf numFmtId="0" fontId="5" fillId="0" borderId="40" xfId="0" applyFont="1" applyBorder="1"/>
    <xf numFmtId="41" fontId="5" fillId="0" borderId="40" xfId="0" applyNumberFormat="1" applyFont="1" applyBorder="1"/>
    <xf numFmtId="3" fontId="5" fillId="0" borderId="7" xfId="0" applyNumberFormat="1" applyFont="1" applyBorder="1"/>
    <xf numFmtId="49" fontId="4" fillId="0" borderId="25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5" fillId="0" borderId="23" xfId="0" applyFont="1" applyBorder="1"/>
    <xf numFmtId="164" fontId="5" fillId="0" borderId="22" xfId="0" applyNumberFormat="1" applyFont="1" applyBorder="1"/>
    <xf numFmtId="164" fontId="4" fillId="0" borderId="22" xfId="0" applyNumberFormat="1" applyFont="1" applyBorder="1"/>
    <xf numFmtId="41" fontId="4" fillId="0" borderId="23" xfId="0" applyNumberFormat="1" applyFont="1" applyBorder="1" applyAlignment="1">
      <alignment horizontal="right"/>
    </xf>
    <xf numFmtId="41" fontId="5" fillId="0" borderId="23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horizontal="centerContinuous"/>
    </xf>
    <xf numFmtId="41" fontId="5" fillId="0" borderId="35" xfId="0" applyNumberFormat="1" applyFont="1" applyBorder="1"/>
    <xf numFmtId="164" fontId="5" fillId="0" borderId="36" xfId="0" applyNumberFormat="1" applyFont="1" applyBorder="1"/>
    <xf numFmtId="49" fontId="4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1" fontId="5" fillId="0" borderId="8" xfId="0" applyNumberFormat="1" applyFont="1" applyBorder="1"/>
    <xf numFmtId="164" fontId="5" fillId="0" borderId="8" xfId="1" applyNumberFormat="1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0" fontId="4" fillId="0" borderId="22" xfId="0" applyNumberFormat="1" applyFont="1" applyBorder="1"/>
    <xf numFmtId="10" fontId="5" fillId="0" borderId="22" xfId="0" applyNumberFormat="1" applyFont="1" applyBorder="1"/>
    <xf numFmtId="0" fontId="5" fillId="0" borderId="22" xfId="0" applyFont="1" applyBorder="1" applyAlignment="1">
      <alignment horizontal="center" vertical="center"/>
    </xf>
    <xf numFmtId="3" fontId="5" fillId="0" borderId="36" xfId="0" applyNumberFormat="1" applyFont="1" applyBorder="1"/>
    <xf numFmtId="164" fontId="5" fillId="0" borderId="10" xfId="0" applyNumberFormat="1" applyFont="1" applyBorder="1"/>
    <xf numFmtId="164" fontId="5" fillId="0" borderId="8" xfId="0" applyNumberFormat="1" applyFont="1" applyBorder="1"/>
    <xf numFmtId="164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0" fontId="4" fillId="0" borderId="1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7"/>
  <sheetViews>
    <sheetView tabSelected="1" workbookViewId="0">
      <selection activeCell="B2" sqref="B2:U82"/>
    </sheetView>
  </sheetViews>
  <sheetFormatPr defaultRowHeight="15.75" x14ac:dyDescent="0.25"/>
  <cols>
    <col min="1" max="1" width="9.140625" style="2"/>
    <col min="2" max="2" width="30.42578125" style="2" bestFit="1" customWidth="1"/>
    <col min="3" max="3" width="9.140625" style="2"/>
    <col min="4" max="5" width="9.28515625" style="2" customWidth="1"/>
    <col min="6" max="6" width="11.140625" style="7" bestFit="1" customWidth="1"/>
    <col min="7" max="8" width="9.28515625" style="2" customWidth="1"/>
    <col min="9" max="9" width="11.140625" style="7" bestFit="1" customWidth="1"/>
    <col min="10" max="10" width="9.28515625" style="2" customWidth="1"/>
    <col min="11" max="11" width="11.140625" style="7" bestFit="1" customWidth="1"/>
    <col min="12" max="13" width="10.28515625" style="7" bestFit="1" customWidth="1"/>
    <col min="14" max="16" width="9.28515625" style="2" customWidth="1"/>
    <col min="17" max="17" width="11.140625" style="7" bestFit="1" customWidth="1"/>
    <col min="18" max="18" width="10.28515625" style="7" bestFit="1" customWidth="1"/>
    <col min="19" max="19" width="9.28515625" style="7" customWidth="1"/>
    <col min="20" max="22" width="9.28515625" style="2" customWidth="1"/>
    <col min="23" max="23" width="9.28515625" style="2" bestFit="1" customWidth="1"/>
    <col min="24" max="16384" width="9.140625" style="1"/>
  </cols>
  <sheetData>
    <row r="1" spans="1:23" x14ac:dyDescent="0.25">
      <c r="A1" s="1"/>
      <c r="B1" s="1"/>
      <c r="C1" s="1"/>
      <c r="D1" s="1"/>
      <c r="E1" s="1"/>
      <c r="G1" s="1"/>
      <c r="H1" s="1"/>
      <c r="J1" s="1"/>
      <c r="N1" s="1"/>
      <c r="O1" s="1"/>
      <c r="P1" s="1"/>
      <c r="T1" s="1"/>
      <c r="U1" s="1"/>
      <c r="V1" s="1"/>
      <c r="W1" s="1"/>
    </row>
    <row r="2" spans="1:23" x14ac:dyDescent="0.25">
      <c r="A2" s="1"/>
      <c r="B2" s="8" t="s">
        <v>71</v>
      </c>
      <c r="C2" s="9"/>
      <c r="D2" s="10"/>
      <c r="E2" s="10"/>
      <c r="F2" s="104"/>
      <c r="G2" s="10"/>
      <c r="H2" s="10"/>
      <c r="I2" s="105"/>
      <c r="J2" s="10"/>
      <c r="K2" s="105"/>
      <c r="L2" s="10"/>
      <c r="M2" s="10"/>
      <c r="N2" s="11"/>
      <c r="O2" s="11"/>
      <c r="P2" s="10"/>
      <c r="Q2" s="10"/>
      <c r="R2" s="11"/>
      <c r="S2" s="11"/>
      <c r="T2" s="11"/>
      <c r="U2" s="11"/>
      <c r="V2" s="1"/>
      <c r="W2" s="1"/>
    </row>
    <row r="3" spans="1:23" x14ac:dyDescent="0.25">
      <c r="A3" s="1"/>
      <c r="B3" s="8" t="s">
        <v>72</v>
      </c>
      <c r="C3" s="9"/>
      <c r="D3" s="12"/>
      <c r="E3" s="12"/>
      <c r="F3" s="106"/>
      <c r="G3" s="13"/>
      <c r="H3" s="13"/>
      <c r="I3" s="107"/>
      <c r="J3" s="12"/>
      <c r="K3" s="107"/>
      <c r="L3" s="12"/>
      <c r="M3" s="12"/>
      <c r="N3" s="8"/>
      <c r="O3" s="8"/>
      <c r="P3" s="12"/>
      <c r="Q3" s="12"/>
      <c r="R3" s="8"/>
      <c r="S3" s="8"/>
      <c r="T3" s="8"/>
      <c r="U3" s="8"/>
      <c r="V3" s="1"/>
      <c r="W3" s="1"/>
    </row>
    <row r="4" spans="1:23" ht="16.5" thickBot="1" x14ac:dyDescent="0.3">
      <c r="A4" s="1"/>
      <c r="B4" s="8"/>
      <c r="C4" s="9"/>
      <c r="D4" s="12"/>
      <c r="E4" s="12"/>
      <c r="F4" s="106"/>
      <c r="G4" s="13"/>
      <c r="H4" s="13"/>
      <c r="I4" s="107"/>
      <c r="J4" s="12"/>
      <c r="K4" s="107"/>
      <c r="L4" s="12"/>
      <c r="M4" s="12"/>
      <c r="N4" s="8"/>
      <c r="O4" s="8"/>
      <c r="P4" s="12"/>
      <c r="Q4" s="12"/>
      <c r="R4" s="8"/>
      <c r="S4" s="8"/>
      <c r="T4" s="8"/>
      <c r="U4" s="8"/>
      <c r="V4" s="1"/>
      <c r="W4" s="1"/>
    </row>
    <row r="5" spans="1:23" ht="16.5" thickTop="1" x14ac:dyDescent="0.25">
      <c r="A5" s="1"/>
      <c r="B5" s="64" t="s">
        <v>0</v>
      </c>
      <c r="C5" s="72"/>
      <c r="D5" s="71" t="s">
        <v>1</v>
      </c>
      <c r="E5" s="72"/>
      <c r="F5" s="72"/>
      <c r="G5" s="72"/>
      <c r="H5" s="72"/>
      <c r="I5" s="101"/>
      <c r="J5" s="71" t="s">
        <v>2</v>
      </c>
      <c r="K5" s="72"/>
      <c r="L5" s="72"/>
      <c r="M5" s="72"/>
      <c r="N5" s="72"/>
      <c r="O5" s="101"/>
      <c r="P5" s="72" t="s">
        <v>3</v>
      </c>
      <c r="Q5" s="72"/>
      <c r="R5" s="72"/>
      <c r="S5" s="72"/>
      <c r="T5" s="72"/>
      <c r="U5" s="73"/>
      <c r="V5" s="4"/>
      <c r="W5" s="4"/>
    </row>
    <row r="6" spans="1:23" x14ac:dyDescent="0.25">
      <c r="A6" s="1"/>
      <c r="B6" s="65"/>
      <c r="C6" s="75"/>
      <c r="D6" s="74"/>
      <c r="E6" s="75"/>
      <c r="F6" s="75"/>
      <c r="G6" s="75"/>
      <c r="H6" s="75"/>
      <c r="I6" s="102"/>
      <c r="J6" s="74"/>
      <c r="K6" s="75"/>
      <c r="L6" s="75"/>
      <c r="M6" s="75"/>
      <c r="N6" s="75"/>
      <c r="O6" s="102"/>
      <c r="P6" s="75"/>
      <c r="Q6" s="75"/>
      <c r="R6" s="75"/>
      <c r="S6" s="75"/>
      <c r="T6" s="75"/>
      <c r="U6" s="76"/>
      <c r="V6" s="3"/>
      <c r="W6" s="3"/>
    </row>
    <row r="7" spans="1:23" x14ac:dyDescent="0.25">
      <c r="A7" s="1"/>
      <c r="B7" s="65"/>
      <c r="C7" s="75"/>
      <c r="D7" s="77"/>
      <c r="E7" s="78"/>
      <c r="F7" s="78"/>
      <c r="G7" s="78"/>
      <c r="H7" s="78"/>
      <c r="I7" s="103"/>
      <c r="J7" s="74"/>
      <c r="K7" s="75"/>
      <c r="L7" s="75"/>
      <c r="M7" s="75"/>
      <c r="N7" s="75"/>
      <c r="O7" s="102"/>
      <c r="P7" s="75"/>
      <c r="Q7" s="75"/>
      <c r="R7" s="75"/>
      <c r="S7" s="75"/>
      <c r="T7" s="75"/>
      <c r="U7" s="76"/>
      <c r="V7" s="3"/>
      <c r="W7" s="3"/>
    </row>
    <row r="8" spans="1:23" x14ac:dyDescent="0.25">
      <c r="A8" s="1"/>
      <c r="B8" s="65"/>
      <c r="C8" s="75"/>
      <c r="D8" s="80" t="s">
        <v>70</v>
      </c>
      <c r="E8" s="81"/>
      <c r="F8" s="81"/>
      <c r="G8" s="84" t="s">
        <v>73</v>
      </c>
      <c r="H8" s="81"/>
      <c r="I8" s="85"/>
      <c r="J8" s="74"/>
      <c r="K8" s="75"/>
      <c r="L8" s="75"/>
      <c r="M8" s="75"/>
      <c r="N8" s="75"/>
      <c r="O8" s="102"/>
      <c r="P8" s="75"/>
      <c r="Q8" s="75"/>
      <c r="R8" s="75"/>
      <c r="S8" s="75"/>
      <c r="T8" s="75"/>
      <c r="U8" s="76"/>
    </row>
    <row r="9" spans="1:23" x14ac:dyDescent="0.25">
      <c r="A9" s="1"/>
      <c r="B9" s="65"/>
      <c r="C9" s="75"/>
      <c r="D9" s="82"/>
      <c r="E9" s="83"/>
      <c r="F9" s="83"/>
      <c r="G9" s="131"/>
      <c r="H9" s="83"/>
      <c r="I9" s="119"/>
      <c r="J9" s="77"/>
      <c r="K9" s="78"/>
      <c r="L9" s="78"/>
      <c r="M9" s="78"/>
      <c r="N9" s="78"/>
      <c r="O9" s="103"/>
      <c r="P9" s="78"/>
      <c r="Q9" s="78"/>
      <c r="R9" s="78"/>
      <c r="S9" s="78"/>
      <c r="T9" s="78"/>
      <c r="U9" s="79"/>
    </row>
    <row r="10" spans="1:23" ht="15.75" customHeight="1" x14ac:dyDescent="0.25">
      <c r="A10" s="1"/>
      <c r="B10" s="65"/>
      <c r="C10" s="75"/>
      <c r="D10" s="67" t="s">
        <v>4</v>
      </c>
      <c r="E10" s="87" t="s">
        <v>62</v>
      </c>
      <c r="F10" s="90" t="s">
        <v>63</v>
      </c>
      <c r="G10" s="69" t="s">
        <v>4</v>
      </c>
      <c r="H10" s="87" t="s">
        <v>62</v>
      </c>
      <c r="I10" s="120" t="s">
        <v>63</v>
      </c>
      <c r="J10" s="99" t="s">
        <v>64</v>
      </c>
      <c r="K10" s="95"/>
      <c r="L10" s="97" t="s">
        <v>65</v>
      </c>
      <c r="M10" s="95"/>
      <c r="N10" s="97" t="s">
        <v>66</v>
      </c>
      <c r="O10" s="135"/>
      <c r="P10" s="94" t="s">
        <v>64</v>
      </c>
      <c r="Q10" s="95"/>
      <c r="R10" s="97" t="s">
        <v>65</v>
      </c>
      <c r="S10" s="95"/>
      <c r="T10" s="97" t="s">
        <v>66</v>
      </c>
      <c r="U10" s="100"/>
    </row>
    <row r="11" spans="1:23" x14ac:dyDescent="0.25">
      <c r="A11" s="1"/>
      <c r="B11" s="65"/>
      <c r="C11" s="75"/>
      <c r="D11" s="86"/>
      <c r="E11" s="88"/>
      <c r="F11" s="91"/>
      <c r="G11" s="93"/>
      <c r="H11" s="88"/>
      <c r="I11" s="121"/>
      <c r="J11" s="77"/>
      <c r="K11" s="96"/>
      <c r="L11" s="98"/>
      <c r="M11" s="96"/>
      <c r="N11" s="98"/>
      <c r="O11" s="103"/>
      <c r="P11" s="78"/>
      <c r="Q11" s="96"/>
      <c r="R11" s="98"/>
      <c r="S11" s="96"/>
      <c r="T11" s="98"/>
      <c r="U11" s="79"/>
    </row>
    <row r="12" spans="1:23" x14ac:dyDescent="0.25">
      <c r="A12" s="1"/>
      <c r="B12" s="65"/>
      <c r="C12" s="75"/>
      <c r="D12" s="86"/>
      <c r="E12" s="88"/>
      <c r="F12" s="91"/>
      <c r="G12" s="93"/>
      <c r="H12" s="88"/>
      <c r="I12" s="121"/>
      <c r="J12" s="67" t="s">
        <v>67</v>
      </c>
      <c r="K12" s="108" t="s">
        <v>68</v>
      </c>
      <c r="L12" s="69">
        <v>2020</v>
      </c>
      <c r="M12" s="69">
        <v>2017</v>
      </c>
      <c r="N12" s="69">
        <v>2020</v>
      </c>
      <c r="O12" s="136">
        <v>2017</v>
      </c>
      <c r="P12" s="95" t="s">
        <v>67</v>
      </c>
      <c r="Q12" s="69" t="s">
        <v>68</v>
      </c>
      <c r="R12" s="69">
        <v>2020</v>
      </c>
      <c r="S12" s="69">
        <v>2017</v>
      </c>
      <c r="T12" s="69">
        <v>2020</v>
      </c>
      <c r="U12" s="62">
        <v>2017</v>
      </c>
    </row>
    <row r="13" spans="1:23" x14ac:dyDescent="0.25">
      <c r="A13" s="1"/>
      <c r="B13" s="66"/>
      <c r="C13" s="78"/>
      <c r="D13" s="68"/>
      <c r="E13" s="89"/>
      <c r="F13" s="92"/>
      <c r="G13" s="70"/>
      <c r="H13" s="89"/>
      <c r="I13" s="122"/>
      <c r="J13" s="68"/>
      <c r="K13" s="109"/>
      <c r="L13" s="70"/>
      <c r="M13" s="70"/>
      <c r="N13" s="70"/>
      <c r="O13" s="137"/>
      <c r="P13" s="96"/>
      <c r="Q13" s="70"/>
      <c r="R13" s="70"/>
      <c r="S13" s="70"/>
      <c r="T13" s="70"/>
      <c r="U13" s="63"/>
    </row>
    <row r="14" spans="1:23" x14ac:dyDescent="0.25">
      <c r="A14" s="1"/>
      <c r="B14" s="21"/>
      <c r="C14" s="22"/>
      <c r="D14" s="123"/>
      <c r="E14" s="39"/>
      <c r="F14" s="132"/>
      <c r="G14" s="39"/>
      <c r="H14" s="39"/>
      <c r="I14" s="124"/>
      <c r="J14" s="37"/>
      <c r="K14" s="142"/>
      <c r="L14" s="39"/>
      <c r="M14" s="39"/>
      <c r="N14" s="39"/>
      <c r="O14" s="35"/>
      <c r="P14" s="22"/>
      <c r="Q14" s="39"/>
      <c r="R14" s="39"/>
      <c r="S14" s="39"/>
      <c r="T14" s="39"/>
      <c r="U14" s="24"/>
    </row>
    <row r="15" spans="1:23" s="3" customFormat="1" x14ac:dyDescent="0.25">
      <c r="A15" s="56"/>
      <c r="B15" s="20" t="s">
        <v>54</v>
      </c>
      <c r="C15" s="26"/>
      <c r="D15" s="34">
        <v>2646</v>
      </c>
      <c r="E15" s="40">
        <v>2020</v>
      </c>
      <c r="F15" s="57">
        <f>(E15/D15)</f>
        <v>0.76341647770219201</v>
      </c>
      <c r="G15" s="40">
        <v>2338</v>
      </c>
      <c r="H15" s="40">
        <v>1762</v>
      </c>
      <c r="I15" s="125">
        <f>(H15/G15)</f>
        <v>0.75363558597091529</v>
      </c>
      <c r="J15" s="34">
        <f>(D15-G15)</f>
        <v>308</v>
      </c>
      <c r="K15" s="46">
        <f>(J15/G15)</f>
        <v>0.1317365269461078</v>
      </c>
      <c r="L15" s="58">
        <f>(D15/D$17)</f>
        <v>1.0173010380622838</v>
      </c>
      <c r="M15" s="46">
        <f>(G15/G$17)</f>
        <v>1.0196249454862625</v>
      </c>
      <c r="N15" s="49"/>
      <c r="O15" s="36"/>
      <c r="P15" s="111">
        <f>(E15-H15)</f>
        <v>258</v>
      </c>
      <c r="Q15" s="46">
        <f>(P15/H15)</f>
        <v>0.14642451759364358</v>
      </c>
      <c r="R15" s="58">
        <f>(E15/E$17)</f>
        <v>1.0227848101265822</v>
      </c>
      <c r="S15" s="58">
        <f>(H15/H$17)</f>
        <v>1.0292056074766356</v>
      </c>
      <c r="T15" s="49"/>
      <c r="U15" s="112"/>
      <c r="V15" s="56"/>
      <c r="W15" s="56"/>
    </row>
    <row r="16" spans="1:23" x14ac:dyDescent="0.25">
      <c r="A16" s="1"/>
      <c r="B16" s="21"/>
      <c r="C16" s="22"/>
      <c r="D16" s="37"/>
      <c r="E16" s="42"/>
      <c r="F16" s="43"/>
      <c r="G16" s="42"/>
      <c r="H16" s="42"/>
      <c r="I16" s="124"/>
      <c r="J16" s="123"/>
      <c r="K16" s="48"/>
      <c r="L16" s="50"/>
      <c r="M16" s="43"/>
      <c r="N16" s="50"/>
      <c r="O16" s="35"/>
      <c r="P16" s="23"/>
      <c r="Q16" s="50"/>
      <c r="R16" s="50"/>
      <c r="S16" s="43"/>
      <c r="T16" s="50"/>
      <c r="U16" s="24"/>
    </row>
    <row r="17" spans="1:23" s="3" customFormat="1" x14ac:dyDescent="0.25">
      <c r="B17" s="25" t="s">
        <v>55</v>
      </c>
      <c r="C17" s="26"/>
      <c r="D17" s="34">
        <f>(D19+D23)</f>
        <v>2601</v>
      </c>
      <c r="E17" s="40">
        <f>(E19+E23)</f>
        <v>1975</v>
      </c>
      <c r="F17" s="57">
        <f>(E17/D17)</f>
        <v>0.75932333717800848</v>
      </c>
      <c r="G17" s="40">
        <f>(G19+G23)</f>
        <v>2293</v>
      </c>
      <c r="H17" s="40">
        <f>(H19+H23)</f>
        <v>1712</v>
      </c>
      <c r="I17" s="125">
        <f>(H17/G17)</f>
        <v>0.74662014827736589</v>
      </c>
      <c r="J17" s="34">
        <f>(D17-G17)</f>
        <v>308</v>
      </c>
      <c r="K17" s="46">
        <f>(J17/G17)</f>
        <v>0.13432184910597469</v>
      </c>
      <c r="L17" s="58">
        <f>(D17/D$17)</f>
        <v>1</v>
      </c>
      <c r="M17" s="46">
        <f>(G17/G$17)</f>
        <v>1</v>
      </c>
      <c r="N17" s="51"/>
      <c r="O17" s="138"/>
      <c r="P17" s="111">
        <f>(E17-H17)</f>
        <v>263</v>
      </c>
      <c r="Q17" s="46">
        <f>(P17/H17)</f>
        <v>0.15362149532710281</v>
      </c>
      <c r="R17" s="58">
        <f>(E17/E$17)</f>
        <v>1</v>
      </c>
      <c r="S17" s="58">
        <f>(H17/H$17)</f>
        <v>1</v>
      </c>
      <c r="T17" s="51"/>
      <c r="U17" s="112"/>
      <c r="V17" s="56"/>
      <c r="W17" s="56"/>
    </row>
    <row r="18" spans="1:23" x14ac:dyDescent="0.25">
      <c r="A18" s="1"/>
      <c r="B18" s="21"/>
      <c r="C18" s="22"/>
      <c r="D18" s="37"/>
      <c r="E18" s="42"/>
      <c r="F18" s="43"/>
      <c r="G18" s="42"/>
      <c r="H18" s="42"/>
      <c r="I18" s="124"/>
      <c r="J18" s="37"/>
      <c r="K18" s="48"/>
      <c r="L18" s="43"/>
      <c r="M18" s="43"/>
      <c r="N18" s="43"/>
      <c r="O18" s="61"/>
      <c r="P18" s="23"/>
      <c r="Q18" s="54"/>
      <c r="R18" s="43"/>
      <c r="S18" s="43"/>
      <c r="T18" s="43"/>
      <c r="U18" s="59"/>
    </row>
    <row r="19" spans="1:23" s="3" customFormat="1" x14ac:dyDescent="0.25">
      <c r="B19" s="21" t="s">
        <v>56</v>
      </c>
      <c r="C19" s="26"/>
      <c r="D19" s="126">
        <f>(D20+D21+D22)</f>
        <v>2333</v>
      </c>
      <c r="E19" s="44">
        <f>(E20+E21+E22)</f>
        <v>1933</v>
      </c>
      <c r="F19" s="57">
        <f t="shared" ref="F19:F25" si="0">(E19/D19)</f>
        <v>0.82854693527646806</v>
      </c>
      <c r="G19" s="44">
        <f>(G20+G21+G22)</f>
        <v>2253</v>
      </c>
      <c r="H19" s="44">
        <f>(H20+H21+H22)</f>
        <v>1689</v>
      </c>
      <c r="I19" s="125">
        <f t="shared" ref="I19:I25" si="1">(H19/G19)</f>
        <v>0.74966711051930757</v>
      </c>
      <c r="J19" s="34">
        <f t="shared" ref="J19:J25" si="2">(D19-G19)</f>
        <v>80</v>
      </c>
      <c r="K19" s="46">
        <f t="shared" ref="K19:K25" si="3">(J19/G19)</f>
        <v>3.5508211273857081E-2</v>
      </c>
      <c r="L19" s="58">
        <f t="shared" ref="L19:L25" si="4">(D19/D$17)</f>
        <v>0.89696270665128797</v>
      </c>
      <c r="M19" s="46">
        <f t="shared" ref="M19:M25" si="5">(G19/G$17)</f>
        <v>0.98255560401221109</v>
      </c>
      <c r="N19" s="49"/>
      <c r="O19" s="138"/>
      <c r="P19" s="111">
        <f t="shared" ref="P19:P25" si="6">(E19-H19)</f>
        <v>244</v>
      </c>
      <c r="Q19" s="46">
        <f t="shared" ref="Q19:Q25" si="7">(P19/H19)</f>
        <v>0.14446417998815866</v>
      </c>
      <c r="R19" s="58">
        <f t="shared" ref="R19:R25" si="8">(E19/E$17)</f>
        <v>0.97873417721518985</v>
      </c>
      <c r="S19" s="58">
        <f t="shared" ref="S19:S25" si="9">(H19/H$17)</f>
        <v>0.9865654205607477</v>
      </c>
      <c r="T19" s="49"/>
      <c r="U19" s="112"/>
      <c r="V19" s="56"/>
      <c r="W19" s="56"/>
    </row>
    <row r="20" spans="1:23" x14ac:dyDescent="0.25">
      <c r="A20" s="1"/>
      <c r="B20" s="28" t="s">
        <v>57</v>
      </c>
      <c r="C20" s="22"/>
      <c r="D20" s="127">
        <f>(D28+D29+D37+D38)</f>
        <v>1190</v>
      </c>
      <c r="E20" s="45">
        <f>(E28+E29+E37+E38)</f>
        <v>1099</v>
      </c>
      <c r="F20" s="41">
        <f t="shared" si="0"/>
        <v>0.92352941176470593</v>
      </c>
      <c r="G20" s="45">
        <f>(G28+G29+G37+G38)</f>
        <v>1262</v>
      </c>
      <c r="H20" s="45">
        <f>(H28+H29+H37+H38)</f>
        <v>823</v>
      </c>
      <c r="I20" s="124">
        <f t="shared" si="1"/>
        <v>0.65213946117274169</v>
      </c>
      <c r="J20" s="37">
        <f t="shared" si="2"/>
        <v>-72</v>
      </c>
      <c r="K20" s="48">
        <f t="shared" si="3"/>
        <v>-5.7052297939778132E-2</v>
      </c>
      <c r="L20" s="47">
        <f t="shared" si="4"/>
        <v>0.45751633986928103</v>
      </c>
      <c r="M20" s="48">
        <f t="shared" si="5"/>
        <v>0.55037069341474054</v>
      </c>
      <c r="N20" s="43"/>
      <c r="O20" s="139"/>
      <c r="P20" s="23">
        <f t="shared" si="6"/>
        <v>276</v>
      </c>
      <c r="Q20" s="48">
        <f t="shared" si="7"/>
        <v>0.3353584447144593</v>
      </c>
      <c r="R20" s="47">
        <f t="shared" si="8"/>
        <v>0.55645569620253166</v>
      </c>
      <c r="S20" s="47">
        <f t="shared" si="9"/>
        <v>0.48072429906542058</v>
      </c>
      <c r="T20" s="43"/>
      <c r="U20" s="113"/>
    </row>
    <row r="21" spans="1:23" x14ac:dyDescent="0.25">
      <c r="A21" s="1"/>
      <c r="B21" s="28" t="s">
        <v>58</v>
      </c>
      <c r="C21" s="22"/>
      <c r="D21" s="127">
        <f>(D30+D31+D32+D36+D41+D42+D43+D56+D60)</f>
        <v>1080</v>
      </c>
      <c r="E21" s="45">
        <f>(E30+E31+E32+E36+E41+E42+E43+E56+E60)</f>
        <v>779</v>
      </c>
      <c r="F21" s="41">
        <f t="shared" si="0"/>
        <v>0.72129629629629632</v>
      </c>
      <c r="G21" s="45">
        <f>(G30+G31+G32+G36+G41+G42+G43+G56+G60)</f>
        <v>947</v>
      </c>
      <c r="H21" s="45">
        <f>(H30+H31+H32+H36+H41+H42+H43+H56+H60)</f>
        <v>822</v>
      </c>
      <c r="I21" s="124">
        <f t="shared" si="1"/>
        <v>0.86800422386483633</v>
      </c>
      <c r="J21" s="37">
        <f t="shared" si="2"/>
        <v>133</v>
      </c>
      <c r="K21" s="48">
        <f t="shared" si="3"/>
        <v>0.14044350580781415</v>
      </c>
      <c r="L21" s="47">
        <f t="shared" si="4"/>
        <v>0.41522491349480967</v>
      </c>
      <c r="M21" s="48">
        <f t="shared" si="5"/>
        <v>0.41299607501090274</v>
      </c>
      <c r="N21" s="43"/>
      <c r="O21" s="139"/>
      <c r="P21" s="23">
        <f t="shared" si="6"/>
        <v>-43</v>
      </c>
      <c r="Q21" s="48">
        <f t="shared" si="7"/>
        <v>-5.2311435523114354E-2</v>
      </c>
      <c r="R21" s="47">
        <f t="shared" si="8"/>
        <v>0.39443037974683542</v>
      </c>
      <c r="S21" s="47">
        <f t="shared" si="9"/>
        <v>0.48014018691588783</v>
      </c>
      <c r="T21" s="43"/>
      <c r="U21" s="113"/>
    </row>
    <row r="22" spans="1:23" x14ac:dyDescent="0.25">
      <c r="A22" s="1"/>
      <c r="B22" s="28" t="s">
        <v>59</v>
      </c>
      <c r="C22" s="22"/>
      <c r="D22" s="127">
        <f>(D50+D67)</f>
        <v>63</v>
      </c>
      <c r="E22" s="45">
        <f>(E50+E67)</f>
        <v>55</v>
      </c>
      <c r="F22" s="41">
        <f t="shared" si="0"/>
        <v>0.87301587301587302</v>
      </c>
      <c r="G22" s="45">
        <f>(G50+G67)</f>
        <v>44</v>
      </c>
      <c r="H22" s="45">
        <f>(H50+H67)</f>
        <v>44</v>
      </c>
      <c r="I22" s="124">
        <f t="shared" si="1"/>
        <v>1</v>
      </c>
      <c r="J22" s="37">
        <f t="shared" si="2"/>
        <v>19</v>
      </c>
      <c r="K22" s="48">
        <f t="shared" si="3"/>
        <v>0.43181818181818182</v>
      </c>
      <c r="L22" s="47">
        <f t="shared" si="4"/>
        <v>2.4221453287197232E-2</v>
      </c>
      <c r="M22" s="48">
        <f t="shared" si="5"/>
        <v>1.9188835586567816E-2</v>
      </c>
      <c r="N22" s="43"/>
      <c r="O22" s="139"/>
      <c r="P22" s="23">
        <f t="shared" si="6"/>
        <v>11</v>
      </c>
      <c r="Q22" s="48">
        <f t="shared" si="7"/>
        <v>0.25</v>
      </c>
      <c r="R22" s="47">
        <f t="shared" si="8"/>
        <v>2.7848101265822784E-2</v>
      </c>
      <c r="S22" s="47">
        <f t="shared" si="9"/>
        <v>2.5700934579439252E-2</v>
      </c>
      <c r="T22" s="43"/>
      <c r="U22" s="113"/>
    </row>
    <row r="23" spans="1:23" s="3" customFormat="1" x14ac:dyDescent="0.25">
      <c r="B23" s="29" t="s">
        <v>32</v>
      </c>
      <c r="C23" s="26"/>
      <c r="D23" s="34">
        <f>(D24+D25)</f>
        <v>268</v>
      </c>
      <c r="E23" s="40">
        <f>(E24+E25)</f>
        <v>42</v>
      </c>
      <c r="F23" s="57">
        <f t="shared" si="0"/>
        <v>0.15671641791044777</v>
      </c>
      <c r="G23" s="40">
        <f>(G24+G25)</f>
        <v>40</v>
      </c>
      <c r="H23" s="40">
        <f>(H24+H25)</f>
        <v>23</v>
      </c>
      <c r="I23" s="125">
        <f t="shared" si="1"/>
        <v>0.57499999999999996</v>
      </c>
      <c r="J23" s="34">
        <f t="shared" si="2"/>
        <v>228</v>
      </c>
      <c r="K23" s="46">
        <f t="shared" si="3"/>
        <v>5.7</v>
      </c>
      <c r="L23" s="58">
        <f t="shared" si="4"/>
        <v>0.10303729334871203</v>
      </c>
      <c r="M23" s="46">
        <f t="shared" si="5"/>
        <v>1.7444395987788922E-2</v>
      </c>
      <c r="N23" s="49"/>
      <c r="O23" s="138"/>
      <c r="P23" s="111">
        <f t="shared" si="6"/>
        <v>19</v>
      </c>
      <c r="Q23" s="46">
        <f t="shared" si="7"/>
        <v>0.82608695652173914</v>
      </c>
      <c r="R23" s="58">
        <f t="shared" si="8"/>
        <v>2.1265822784810127E-2</v>
      </c>
      <c r="S23" s="58">
        <f t="shared" si="9"/>
        <v>1.3434579439252336E-2</v>
      </c>
      <c r="T23" s="49"/>
      <c r="U23" s="112"/>
      <c r="V23" s="56"/>
      <c r="W23" s="56"/>
    </row>
    <row r="24" spans="1:23" x14ac:dyDescent="0.25">
      <c r="A24" s="1"/>
      <c r="B24" s="28" t="s">
        <v>60</v>
      </c>
      <c r="C24" s="22"/>
      <c r="D24" s="37">
        <f>(D33)</f>
        <v>244</v>
      </c>
      <c r="E24" s="42">
        <f>(E33)</f>
        <v>18</v>
      </c>
      <c r="F24" s="41">
        <f t="shared" si="0"/>
        <v>7.3770491803278687E-2</v>
      </c>
      <c r="G24" s="42">
        <f>(G33)</f>
        <v>22</v>
      </c>
      <c r="H24" s="42">
        <f>(H33)</f>
        <v>10</v>
      </c>
      <c r="I24" s="124">
        <f t="shared" si="1"/>
        <v>0.45454545454545453</v>
      </c>
      <c r="J24" s="37">
        <f t="shared" si="2"/>
        <v>222</v>
      </c>
      <c r="K24" s="48">
        <f t="shared" si="3"/>
        <v>10.090909090909092</v>
      </c>
      <c r="L24" s="47">
        <f t="shared" si="4"/>
        <v>9.381007304882738E-2</v>
      </c>
      <c r="M24" s="48">
        <f t="shared" si="5"/>
        <v>9.5944177932839082E-3</v>
      </c>
      <c r="N24" s="43"/>
      <c r="O24" s="139"/>
      <c r="P24" s="23">
        <f t="shared" si="6"/>
        <v>8</v>
      </c>
      <c r="Q24" s="48">
        <f t="shared" si="7"/>
        <v>0.8</v>
      </c>
      <c r="R24" s="47">
        <f t="shared" si="8"/>
        <v>9.1139240506329117E-3</v>
      </c>
      <c r="S24" s="47">
        <f t="shared" si="9"/>
        <v>5.8411214953271026E-3</v>
      </c>
      <c r="T24" s="43"/>
      <c r="U24" s="113"/>
    </row>
    <row r="25" spans="1:23" x14ac:dyDescent="0.25">
      <c r="A25" s="1"/>
      <c r="B25" s="28" t="s">
        <v>61</v>
      </c>
      <c r="C25" s="22"/>
      <c r="D25" s="127">
        <f>(D49+D58+D62+D66+D69)</f>
        <v>24</v>
      </c>
      <c r="E25" s="45">
        <f>(E49+E58+E62+E66+E69)</f>
        <v>24</v>
      </c>
      <c r="F25" s="41">
        <f t="shared" si="0"/>
        <v>1</v>
      </c>
      <c r="G25" s="45">
        <f>(G49+G58+G62+G66+G69)</f>
        <v>18</v>
      </c>
      <c r="H25" s="45">
        <f>(H49+H58+H62+H66+H69)</f>
        <v>13</v>
      </c>
      <c r="I25" s="124">
        <f t="shared" si="1"/>
        <v>0.72222222222222221</v>
      </c>
      <c r="J25" s="37">
        <f t="shared" si="2"/>
        <v>6</v>
      </c>
      <c r="K25" s="48">
        <f t="shared" si="3"/>
        <v>0.33333333333333331</v>
      </c>
      <c r="L25" s="47">
        <f t="shared" si="4"/>
        <v>9.22722029988466E-3</v>
      </c>
      <c r="M25" s="48">
        <f t="shared" si="5"/>
        <v>7.849978194505015E-3</v>
      </c>
      <c r="N25" s="43"/>
      <c r="O25" s="139"/>
      <c r="P25" s="23">
        <f t="shared" si="6"/>
        <v>11</v>
      </c>
      <c r="Q25" s="48">
        <f t="shared" si="7"/>
        <v>0.84615384615384615</v>
      </c>
      <c r="R25" s="47">
        <f t="shared" si="8"/>
        <v>1.2151898734177215E-2</v>
      </c>
      <c r="S25" s="47">
        <f t="shared" si="9"/>
        <v>7.5934579439252336E-3</v>
      </c>
      <c r="T25" s="43"/>
      <c r="U25" s="113"/>
    </row>
    <row r="26" spans="1:23" x14ac:dyDescent="0.25">
      <c r="A26" s="1"/>
      <c r="B26" s="21"/>
      <c r="C26" s="22"/>
      <c r="D26" s="37"/>
      <c r="E26" s="42"/>
      <c r="F26" s="43"/>
      <c r="G26" s="42"/>
      <c r="H26" s="42"/>
      <c r="I26" s="128"/>
      <c r="J26" s="37"/>
      <c r="K26" s="48"/>
      <c r="L26" s="43"/>
      <c r="M26" s="43"/>
      <c r="N26" s="43"/>
      <c r="O26" s="61"/>
      <c r="P26" s="23"/>
      <c r="Q26" s="53"/>
      <c r="R26" s="43"/>
      <c r="S26" s="43"/>
      <c r="T26" s="43"/>
      <c r="U26" s="59"/>
    </row>
    <row r="27" spans="1:23" s="3" customFormat="1" x14ac:dyDescent="0.25">
      <c r="B27" s="25" t="s">
        <v>5</v>
      </c>
      <c r="C27" s="26"/>
      <c r="D27" s="34">
        <f>SUM(D28:D33)</f>
        <v>953</v>
      </c>
      <c r="E27" s="40">
        <f>SUM(E28:E33)</f>
        <v>711</v>
      </c>
      <c r="F27" s="57">
        <f t="shared" ref="F27:F33" si="10">(E27/D27)</f>
        <v>0.74606505771248688</v>
      </c>
      <c r="G27" s="40">
        <f>SUM(G28:G33)</f>
        <v>1142</v>
      </c>
      <c r="H27" s="40">
        <f>SUM(H28:H33)</f>
        <v>661</v>
      </c>
      <c r="I27" s="125">
        <f t="shared" ref="I27:I33" si="11">(H27/G27)</f>
        <v>0.57880910683012254</v>
      </c>
      <c r="J27" s="34">
        <f t="shared" ref="J27:J33" si="12">(D27-G27)</f>
        <v>-189</v>
      </c>
      <c r="K27" s="46">
        <f t="shared" ref="K27:K33" si="13">(J27/G27)</f>
        <v>-0.16549912434325745</v>
      </c>
      <c r="L27" s="58">
        <f t="shared" ref="L27:L33" si="14">(D27/D$17)</f>
        <v>0.36639753940792003</v>
      </c>
      <c r="M27" s="46">
        <f t="shared" ref="M27:M33" si="15">(G27/G$17)</f>
        <v>0.49803750545137376</v>
      </c>
      <c r="N27" s="49"/>
      <c r="O27" s="138"/>
      <c r="P27" s="111">
        <f t="shared" ref="P27:P33" si="16">(E27-H27)</f>
        <v>50</v>
      </c>
      <c r="Q27" s="46">
        <f t="shared" ref="Q27:Q33" si="17">(P27/H27)</f>
        <v>7.564296520423601E-2</v>
      </c>
      <c r="R27" s="58">
        <f t="shared" ref="R27:R33" si="18">(E27/E$17)</f>
        <v>0.36</v>
      </c>
      <c r="S27" s="58">
        <f t="shared" ref="S27:S33" si="19">(H27/H$17)</f>
        <v>0.38609813084112149</v>
      </c>
      <c r="T27" s="49"/>
      <c r="U27" s="112"/>
      <c r="V27" s="56"/>
      <c r="W27" s="56"/>
    </row>
    <row r="28" spans="1:23" x14ac:dyDescent="0.25">
      <c r="A28" s="1"/>
      <c r="B28" s="30" t="s">
        <v>6</v>
      </c>
      <c r="C28" s="22"/>
      <c r="D28" s="37">
        <v>349</v>
      </c>
      <c r="E28" s="42">
        <v>349</v>
      </c>
      <c r="F28" s="41">
        <f t="shared" si="10"/>
        <v>1</v>
      </c>
      <c r="G28" s="42">
        <v>366</v>
      </c>
      <c r="H28" s="42">
        <v>266</v>
      </c>
      <c r="I28" s="124">
        <f t="shared" si="11"/>
        <v>0.72677595628415304</v>
      </c>
      <c r="J28" s="37">
        <f t="shared" si="12"/>
        <v>-17</v>
      </c>
      <c r="K28" s="48">
        <f t="shared" si="13"/>
        <v>-4.6448087431693992E-2</v>
      </c>
      <c r="L28" s="47">
        <f t="shared" si="14"/>
        <v>0.13417916186082277</v>
      </c>
      <c r="M28" s="48">
        <f t="shared" si="15"/>
        <v>0.15961622328826863</v>
      </c>
      <c r="N28" s="43">
        <v>2</v>
      </c>
      <c r="O28" s="140">
        <v>2</v>
      </c>
      <c r="P28" s="23">
        <f t="shared" si="16"/>
        <v>83</v>
      </c>
      <c r="Q28" s="48">
        <f t="shared" si="17"/>
        <v>0.31203007518796994</v>
      </c>
      <c r="R28" s="47">
        <f t="shared" si="18"/>
        <v>0.17670886075949366</v>
      </c>
      <c r="S28" s="47">
        <f t="shared" si="19"/>
        <v>0.15537383177570094</v>
      </c>
      <c r="T28" s="43">
        <v>2</v>
      </c>
      <c r="U28" s="114">
        <v>1</v>
      </c>
    </row>
    <row r="29" spans="1:23" x14ac:dyDescent="0.25">
      <c r="A29" s="1"/>
      <c r="B29" s="30" t="s">
        <v>7</v>
      </c>
      <c r="C29" s="22"/>
      <c r="D29" s="37">
        <v>96</v>
      </c>
      <c r="E29" s="42">
        <v>96</v>
      </c>
      <c r="F29" s="41">
        <f t="shared" si="10"/>
        <v>1</v>
      </c>
      <c r="G29" s="42">
        <v>417</v>
      </c>
      <c r="H29" s="42">
        <v>100</v>
      </c>
      <c r="I29" s="124">
        <f t="shared" si="11"/>
        <v>0.23980815347721823</v>
      </c>
      <c r="J29" s="37">
        <f t="shared" si="12"/>
        <v>-321</v>
      </c>
      <c r="K29" s="48">
        <f t="shared" si="13"/>
        <v>-0.76978417266187049</v>
      </c>
      <c r="L29" s="47">
        <f t="shared" si="14"/>
        <v>3.690888119953864E-2</v>
      </c>
      <c r="M29" s="48">
        <f t="shared" si="15"/>
        <v>0.18185782817269952</v>
      </c>
      <c r="N29" s="43">
        <v>9</v>
      </c>
      <c r="O29" s="140">
        <v>1</v>
      </c>
      <c r="P29" s="23">
        <f t="shared" si="16"/>
        <v>-4</v>
      </c>
      <c r="Q29" s="48">
        <f t="shared" si="17"/>
        <v>-0.04</v>
      </c>
      <c r="R29" s="47">
        <f t="shared" si="18"/>
        <v>4.860759493670886E-2</v>
      </c>
      <c r="S29" s="47">
        <f t="shared" si="19"/>
        <v>5.8411214953271028E-2</v>
      </c>
      <c r="T29" s="43">
        <v>7</v>
      </c>
      <c r="U29" s="114">
        <v>7</v>
      </c>
    </row>
    <row r="30" spans="1:23" x14ac:dyDescent="0.25">
      <c r="A30" s="1"/>
      <c r="B30" s="30" t="s">
        <v>8</v>
      </c>
      <c r="C30" s="22"/>
      <c r="D30" s="37">
        <v>23</v>
      </c>
      <c r="E30" s="42">
        <v>23</v>
      </c>
      <c r="F30" s="41">
        <f t="shared" si="10"/>
        <v>1</v>
      </c>
      <c r="G30" s="42">
        <v>48</v>
      </c>
      <c r="H30" s="42">
        <v>48</v>
      </c>
      <c r="I30" s="124">
        <f t="shared" si="11"/>
        <v>1</v>
      </c>
      <c r="J30" s="37">
        <f t="shared" si="12"/>
        <v>-25</v>
      </c>
      <c r="K30" s="48">
        <f t="shared" si="13"/>
        <v>-0.52083333333333337</v>
      </c>
      <c r="L30" s="47">
        <f t="shared" si="14"/>
        <v>8.842752787389465E-3</v>
      </c>
      <c r="M30" s="48">
        <f t="shared" si="15"/>
        <v>2.0933275185346708E-2</v>
      </c>
      <c r="N30" s="43">
        <v>15</v>
      </c>
      <c r="O30" s="140">
        <v>10</v>
      </c>
      <c r="P30" s="23">
        <f t="shared" si="16"/>
        <v>-25</v>
      </c>
      <c r="Q30" s="48">
        <f t="shared" si="17"/>
        <v>-0.52083333333333337</v>
      </c>
      <c r="R30" s="47">
        <f t="shared" si="18"/>
        <v>1.1645569620253165E-2</v>
      </c>
      <c r="S30" s="47">
        <f t="shared" si="19"/>
        <v>2.8037383177570093E-2</v>
      </c>
      <c r="T30" s="43">
        <v>14</v>
      </c>
      <c r="U30" s="114">
        <v>10</v>
      </c>
    </row>
    <row r="31" spans="1:23" x14ac:dyDescent="0.25">
      <c r="A31" s="1"/>
      <c r="B31" s="30" t="s">
        <v>9</v>
      </c>
      <c r="C31" s="22"/>
      <c r="D31" s="37">
        <v>92</v>
      </c>
      <c r="E31" s="42">
        <v>92</v>
      </c>
      <c r="F31" s="41">
        <f t="shared" si="10"/>
        <v>1</v>
      </c>
      <c r="G31" s="42">
        <v>147</v>
      </c>
      <c r="H31" s="42">
        <v>95</v>
      </c>
      <c r="I31" s="124">
        <f t="shared" si="11"/>
        <v>0.6462585034013606</v>
      </c>
      <c r="J31" s="37">
        <f t="shared" si="12"/>
        <v>-55</v>
      </c>
      <c r="K31" s="48">
        <f t="shared" si="13"/>
        <v>-0.37414965986394561</v>
      </c>
      <c r="L31" s="47">
        <f t="shared" si="14"/>
        <v>3.537101114955786E-2</v>
      </c>
      <c r="M31" s="48">
        <f t="shared" si="15"/>
        <v>6.4108155255124297E-2</v>
      </c>
      <c r="N31" s="43">
        <v>10</v>
      </c>
      <c r="O31" s="140">
        <v>7</v>
      </c>
      <c r="P31" s="23">
        <f t="shared" si="16"/>
        <v>-3</v>
      </c>
      <c r="Q31" s="48">
        <f t="shared" si="17"/>
        <v>-3.1578947368421054E-2</v>
      </c>
      <c r="R31" s="47">
        <f t="shared" si="18"/>
        <v>4.6582278481012658E-2</v>
      </c>
      <c r="S31" s="47">
        <f t="shared" si="19"/>
        <v>5.5490654205607476E-2</v>
      </c>
      <c r="T31" s="43">
        <v>8</v>
      </c>
      <c r="U31" s="114">
        <v>8</v>
      </c>
    </row>
    <row r="32" spans="1:23" x14ac:dyDescent="0.25">
      <c r="A32" s="1"/>
      <c r="B32" s="30" t="s">
        <v>10</v>
      </c>
      <c r="C32" s="22"/>
      <c r="D32" s="37">
        <v>149</v>
      </c>
      <c r="E32" s="42">
        <v>133</v>
      </c>
      <c r="F32" s="41">
        <f t="shared" si="10"/>
        <v>0.89261744966442957</v>
      </c>
      <c r="G32" s="42">
        <v>142</v>
      </c>
      <c r="H32" s="42">
        <v>142</v>
      </c>
      <c r="I32" s="124">
        <f t="shared" si="11"/>
        <v>1</v>
      </c>
      <c r="J32" s="37">
        <f t="shared" si="12"/>
        <v>7</v>
      </c>
      <c r="K32" s="48">
        <f t="shared" si="13"/>
        <v>4.9295774647887321E-2</v>
      </c>
      <c r="L32" s="47">
        <f t="shared" si="14"/>
        <v>5.7285659361783932E-2</v>
      </c>
      <c r="M32" s="48">
        <f t="shared" si="15"/>
        <v>6.1927605756650676E-2</v>
      </c>
      <c r="N32" s="43">
        <v>7</v>
      </c>
      <c r="O32" s="140">
        <v>8</v>
      </c>
      <c r="P32" s="23">
        <f t="shared" si="16"/>
        <v>-9</v>
      </c>
      <c r="Q32" s="48">
        <f t="shared" si="17"/>
        <v>-6.3380281690140844E-2</v>
      </c>
      <c r="R32" s="47">
        <f t="shared" si="18"/>
        <v>6.7341772151898738E-2</v>
      </c>
      <c r="S32" s="47">
        <f t="shared" si="19"/>
        <v>8.2943925233644855E-2</v>
      </c>
      <c r="T32" s="43">
        <v>6</v>
      </c>
      <c r="U32" s="114">
        <v>6</v>
      </c>
    </row>
    <row r="33" spans="1:23" x14ac:dyDescent="0.25">
      <c r="A33" s="1"/>
      <c r="B33" s="30" t="s">
        <v>11</v>
      </c>
      <c r="C33" s="22"/>
      <c r="D33" s="37">
        <v>244</v>
      </c>
      <c r="E33" s="42">
        <v>18</v>
      </c>
      <c r="F33" s="41">
        <f t="shared" si="10"/>
        <v>7.3770491803278687E-2</v>
      </c>
      <c r="G33" s="42">
        <v>22</v>
      </c>
      <c r="H33" s="42">
        <v>10</v>
      </c>
      <c r="I33" s="124">
        <f t="shared" si="11"/>
        <v>0.45454545454545453</v>
      </c>
      <c r="J33" s="37">
        <f t="shared" si="12"/>
        <v>222</v>
      </c>
      <c r="K33" s="48">
        <f t="shared" si="13"/>
        <v>10.090909090909092</v>
      </c>
      <c r="L33" s="47">
        <f t="shared" si="14"/>
        <v>9.381007304882738E-2</v>
      </c>
      <c r="M33" s="48">
        <f t="shared" si="15"/>
        <v>9.5944177932839082E-3</v>
      </c>
      <c r="N33" s="43">
        <v>5</v>
      </c>
      <c r="O33" s="140">
        <v>13</v>
      </c>
      <c r="P33" s="23">
        <f t="shared" si="16"/>
        <v>8</v>
      </c>
      <c r="Q33" s="48">
        <f t="shared" si="17"/>
        <v>0.8</v>
      </c>
      <c r="R33" s="47">
        <f t="shared" si="18"/>
        <v>9.1139240506329117E-3</v>
      </c>
      <c r="S33" s="47">
        <f t="shared" si="19"/>
        <v>5.8411214953271026E-3</v>
      </c>
      <c r="T33" s="43">
        <v>16</v>
      </c>
      <c r="U33" s="114">
        <v>15</v>
      </c>
    </row>
    <row r="34" spans="1:23" x14ac:dyDescent="0.25">
      <c r="A34" s="1"/>
      <c r="B34" s="31"/>
      <c r="C34" s="22"/>
      <c r="D34" s="37"/>
      <c r="E34" s="42"/>
      <c r="F34" s="43"/>
      <c r="G34" s="42"/>
      <c r="H34" s="42"/>
      <c r="I34" s="124"/>
      <c r="J34" s="37"/>
      <c r="K34" s="48"/>
      <c r="L34" s="43"/>
      <c r="M34" s="50"/>
      <c r="N34" s="43"/>
      <c r="O34" s="140"/>
      <c r="P34" s="23"/>
      <c r="Q34" s="54"/>
      <c r="R34" s="43"/>
      <c r="S34" s="50"/>
      <c r="T34" s="43"/>
      <c r="U34" s="114"/>
    </row>
    <row r="35" spans="1:23" s="3" customFormat="1" x14ac:dyDescent="0.25">
      <c r="B35" s="25" t="s">
        <v>12</v>
      </c>
      <c r="C35" s="26"/>
      <c r="D35" s="34">
        <f>SUM(D36:D38)</f>
        <v>1092</v>
      </c>
      <c r="E35" s="40">
        <f>SUM(E36:E38)</f>
        <v>838</v>
      </c>
      <c r="F35" s="57">
        <f t="shared" ref="F35:F38" si="20">(E35/D35)</f>
        <v>0.76739926739926745</v>
      </c>
      <c r="G35" s="40">
        <f>SUM(G36:G38)</f>
        <v>778</v>
      </c>
      <c r="H35" s="40">
        <f>SUM(H36:H38)</f>
        <v>683</v>
      </c>
      <c r="I35" s="125">
        <f t="shared" ref="I35:I38" si="21">(H35/G35)</f>
        <v>0.87789203084832901</v>
      </c>
      <c r="J35" s="34">
        <f t="shared" ref="J35:J38" si="22">(D35-G35)</f>
        <v>314</v>
      </c>
      <c r="K35" s="46">
        <f t="shared" ref="K35:K38" si="23">(J35/G35)</f>
        <v>0.40359897172236503</v>
      </c>
      <c r="L35" s="58">
        <f t="shared" ref="L35:L38" si="24">(D35/D$17)</f>
        <v>0.41983852364475199</v>
      </c>
      <c r="M35" s="46">
        <f t="shared" ref="M35:M38" si="25">(G35/G$17)</f>
        <v>0.33929350196249453</v>
      </c>
      <c r="N35" s="49"/>
      <c r="O35" s="14"/>
      <c r="P35" s="111">
        <f t="shared" ref="P35:P38" si="26">(E35-H35)</f>
        <v>155</v>
      </c>
      <c r="Q35" s="46">
        <f t="shared" ref="Q35:Q38" si="27">(P35/H35)</f>
        <v>0.22693997071742314</v>
      </c>
      <c r="R35" s="58">
        <f t="shared" ref="R35:R38" si="28">(E35/E$17)</f>
        <v>0.42430379746835445</v>
      </c>
      <c r="S35" s="58">
        <f t="shared" ref="S35:S38" si="29">(H35/H$17)</f>
        <v>0.3989485981308411</v>
      </c>
      <c r="T35" s="49"/>
      <c r="U35" s="15"/>
      <c r="V35" s="56"/>
      <c r="W35" s="56"/>
    </row>
    <row r="36" spans="1:23" x14ac:dyDescent="0.25">
      <c r="A36" s="1"/>
      <c r="B36" s="30" t="s">
        <v>13</v>
      </c>
      <c r="C36" s="22"/>
      <c r="D36" s="37">
        <v>347</v>
      </c>
      <c r="E36" s="42">
        <v>184</v>
      </c>
      <c r="F36" s="41">
        <f t="shared" si="20"/>
        <v>0.53025936599423629</v>
      </c>
      <c r="G36" s="42">
        <v>299</v>
      </c>
      <c r="H36" s="42">
        <v>226</v>
      </c>
      <c r="I36" s="124">
        <f t="shared" si="21"/>
        <v>0.7558528428093646</v>
      </c>
      <c r="J36" s="37">
        <f t="shared" si="22"/>
        <v>48</v>
      </c>
      <c r="K36" s="48">
        <f t="shared" si="23"/>
        <v>0.16053511705685619</v>
      </c>
      <c r="L36" s="47">
        <f t="shared" si="24"/>
        <v>0.13341022683583237</v>
      </c>
      <c r="M36" s="48">
        <f t="shared" si="25"/>
        <v>0.13039686000872219</v>
      </c>
      <c r="N36" s="43">
        <v>3</v>
      </c>
      <c r="O36" s="140">
        <v>3</v>
      </c>
      <c r="P36" s="23">
        <f t="shared" si="26"/>
        <v>-42</v>
      </c>
      <c r="Q36" s="48">
        <f t="shared" si="27"/>
        <v>-0.18584070796460178</v>
      </c>
      <c r="R36" s="47">
        <f t="shared" si="28"/>
        <v>9.3164556962025316E-2</v>
      </c>
      <c r="S36" s="47">
        <f t="shared" si="29"/>
        <v>0.13200934579439252</v>
      </c>
      <c r="T36" s="43">
        <v>4</v>
      </c>
      <c r="U36" s="114">
        <v>3</v>
      </c>
    </row>
    <row r="37" spans="1:23" x14ac:dyDescent="0.25">
      <c r="A37" s="1"/>
      <c r="B37" s="30" t="s">
        <v>14</v>
      </c>
      <c r="C37" s="22"/>
      <c r="D37" s="37">
        <v>338</v>
      </c>
      <c r="E37" s="42">
        <v>251</v>
      </c>
      <c r="F37" s="41">
        <f t="shared" si="20"/>
        <v>0.74260355029585801</v>
      </c>
      <c r="G37" s="42">
        <v>231</v>
      </c>
      <c r="H37" s="42">
        <v>220</v>
      </c>
      <c r="I37" s="124">
        <f t="shared" si="21"/>
        <v>0.95238095238095233</v>
      </c>
      <c r="J37" s="37">
        <f t="shared" si="22"/>
        <v>107</v>
      </c>
      <c r="K37" s="48">
        <f t="shared" si="23"/>
        <v>0.46320346320346323</v>
      </c>
      <c r="L37" s="47">
        <f t="shared" si="24"/>
        <v>0.12995001922337562</v>
      </c>
      <c r="M37" s="48">
        <f t="shared" si="25"/>
        <v>0.10074138682948103</v>
      </c>
      <c r="N37" s="43">
        <v>4</v>
      </c>
      <c r="O37" s="140">
        <v>5</v>
      </c>
      <c r="P37" s="23">
        <f t="shared" si="26"/>
        <v>31</v>
      </c>
      <c r="Q37" s="48">
        <f t="shared" si="27"/>
        <v>0.1409090909090909</v>
      </c>
      <c r="R37" s="47">
        <f t="shared" si="28"/>
        <v>0.1270886075949367</v>
      </c>
      <c r="S37" s="47">
        <f t="shared" si="29"/>
        <v>0.12850467289719625</v>
      </c>
      <c r="T37" s="43">
        <v>3</v>
      </c>
      <c r="U37" s="114">
        <v>4</v>
      </c>
    </row>
    <row r="38" spans="1:23" x14ac:dyDescent="0.25">
      <c r="A38" s="1"/>
      <c r="B38" s="30" t="s">
        <v>15</v>
      </c>
      <c r="C38" s="22"/>
      <c r="D38" s="37">
        <v>407</v>
      </c>
      <c r="E38" s="42">
        <v>403</v>
      </c>
      <c r="F38" s="41">
        <f t="shared" si="20"/>
        <v>0.9901719901719902</v>
      </c>
      <c r="G38" s="42">
        <v>248</v>
      </c>
      <c r="H38" s="42">
        <v>237</v>
      </c>
      <c r="I38" s="124">
        <f t="shared" si="21"/>
        <v>0.95564516129032262</v>
      </c>
      <c r="J38" s="37">
        <f t="shared" si="22"/>
        <v>159</v>
      </c>
      <c r="K38" s="48">
        <f t="shared" si="23"/>
        <v>0.6411290322580645</v>
      </c>
      <c r="L38" s="47">
        <f t="shared" si="24"/>
        <v>0.15647827758554403</v>
      </c>
      <c r="M38" s="48">
        <f t="shared" si="25"/>
        <v>0.10815525512429132</v>
      </c>
      <c r="N38" s="43">
        <v>1</v>
      </c>
      <c r="O38" s="140">
        <v>4</v>
      </c>
      <c r="P38" s="23">
        <f t="shared" si="26"/>
        <v>166</v>
      </c>
      <c r="Q38" s="48">
        <f t="shared" si="27"/>
        <v>0.70042194092827004</v>
      </c>
      <c r="R38" s="47">
        <f t="shared" si="28"/>
        <v>0.20405063291139242</v>
      </c>
      <c r="S38" s="47">
        <f t="shared" si="29"/>
        <v>0.13843457943925233</v>
      </c>
      <c r="T38" s="43">
        <v>1</v>
      </c>
      <c r="U38" s="114">
        <v>2</v>
      </c>
    </row>
    <row r="39" spans="1:23" x14ac:dyDescent="0.25">
      <c r="A39" s="1"/>
      <c r="B39" s="31"/>
      <c r="C39" s="22"/>
      <c r="D39" s="37"/>
      <c r="E39" s="42"/>
      <c r="F39" s="43"/>
      <c r="G39" s="42"/>
      <c r="H39" s="42"/>
      <c r="I39" s="124"/>
      <c r="J39" s="37"/>
      <c r="K39" s="48"/>
      <c r="L39" s="52"/>
      <c r="M39" s="50"/>
      <c r="N39" s="43"/>
      <c r="O39" s="140"/>
      <c r="P39" s="23"/>
      <c r="Q39" s="54"/>
      <c r="R39" s="43"/>
      <c r="S39" s="50"/>
      <c r="T39" s="43"/>
      <c r="U39" s="114"/>
    </row>
    <row r="40" spans="1:23" s="3" customFormat="1" x14ac:dyDescent="0.25">
      <c r="B40" s="25" t="s">
        <v>16</v>
      </c>
      <c r="C40" s="26"/>
      <c r="D40" s="34">
        <f>SUM(D41:D43)</f>
        <v>384</v>
      </c>
      <c r="E40" s="40">
        <f>SUM(E41:E43)</f>
        <v>283</v>
      </c>
      <c r="F40" s="57">
        <f t="shared" ref="F40:F43" si="30">(E40/D40)</f>
        <v>0.73697916666666663</v>
      </c>
      <c r="G40" s="40">
        <f>SUM(G41:G43)</f>
        <v>286</v>
      </c>
      <c r="H40" s="40">
        <f>SUM(H41:H43)</f>
        <v>286</v>
      </c>
      <c r="I40" s="125">
        <f t="shared" ref="I40:I43" si="31">(H40/G40)</f>
        <v>1</v>
      </c>
      <c r="J40" s="34">
        <f t="shared" ref="J40:J43" si="32">(D40-G40)</f>
        <v>98</v>
      </c>
      <c r="K40" s="46">
        <f t="shared" ref="K40:K43" si="33">(J40/G40)</f>
        <v>0.34265734265734266</v>
      </c>
      <c r="L40" s="58">
        <f t="shared" ref="L40:L43" si="34">(D40/D$17)</f>
        <v>0.14763552479815456</v>
      </c>
      <c r="M40" s="46">
        <f t="shared" ref="M40:M43" si="35">(G40/G$17)</f>
        <v>0.1247274313126908</v>
      </c>
      <c r="N40" s="49"/>
      <c r="O40" s="14"/>
      <c r="P40" s="111">
        <f t="shared" ref="P40:P43" si="36">(E40-H40)</f>
        <v>-3</v>
      </c>
      <c r="Q40" s="46">
        <f t="shared" ref="Q40:Q43" si="37">(P40/H40)</f>
        <v>-1.048951048951049E-2</v>
      </c>
      <c r="R40" s="58">
        <f t="shared" ref="R40:R43" si="38">(E40/E$17)</f>
        <v>0.14329113924050632</v>
      </c>
      <c r="S40" s="58">
        <f t="shared" ref="S40:S43" si="39">(H40/H$17)</f>
        <v>0.16705607476635514</v>
      </c>
      <c r="T40" s="49"/>
      <c r="U40" s="15"/>
      <c r="V40" s="56"/>
      <c r="W40" s="56"/>
    </row>
    <row r="41" spans="1:23" x14ac:dyDescent="0.25">
      <c r="A41" s="1"/>
      <c r="B41" s="30" t="s">
        <v>17</v>
      </c>
      <c r="C41" s="22"/>
      <c r="D41" s="37">
        <v>134</v>
      </c>
      <c r="E41" s="42">
        <v>38</v>
      </c>
      <c r="F41" s="41">
        <f t="shared" si="30"/>
        <v>0.28358208955223879</v>
      </c>
      <c r="G41" s="42">
        <v>36</v>
      </c>
      <c r="H41" s="42">
        <v>36</v>
      </c>
      <c r="I41" s="124">
        <f t="shared" si="31"/>
        <v>1</v>
      </c>
      <c r="J41" s="37">
        <f t="shared" si="32"/>
        <v>98</v>
      </c>
      <c r="K41" s="48">
        <f t="shared" si="33"/>
        <v>2.7222222222222223</v>
      </c>
      <c r="L41" s="47">
        <f t="shared" si="34"/>
        <v>5.1518646674356017E-2</v>
      </c>
      <c r="M41" s="48">
        <f t="shared" si="35"/>
        <v>1.569995638901003E-2</v>
      </c>
      <c r="N41" s="43">
        <v>8</v>
      </c>
      <c r="O41" s="140">
        <v>11</v>
      </c>
      <c r="P41" s="23">
        <f t="shared" si="36"/>
        <v>2</v>
      </c>
      <c r="Q41" s="48">
        <f t="shared" si="37"/>
        <v>5.5555555555555552E-2</v>
      </c>
      <c r="R41" s="47">
        <f t="shared" si="38"/>
        <v>1.9240506329113925E-2</v>
      </c>
      <c r="S41" s="47">
        <f t="shared" si="39"/>
        <v>2.1028037383177569E-2</v>
      </c>
      <c r="T41" s="43">
        <v>10</v>
      </c>
      <c r="U41" s="114">
        <v>11</v>
      </c>
    </row>
    <row r="42" spans="1:23" x14ac:dyDescent="0.25">
      <c r="A42" s="1"/>
      <c r="B42" s="30" t="s">
        <v>18</v>
      </c>
      <c r="C42" s="22"/>
      <c r="D42" s="37">
        <v>81</v>
      </c>
      <c r="E42" s="42">
        <v>81</v>
      </c>
      <c r="F42" s="41">
        <f t="shared" si="30"/>
        <v>1</v>
      </c>
      <c r="G42" s="42">
        <v>89</v>
      </c>
      <c r="H42" s="42">
        <v>89</v>
      </c>
      <c r="I42" s="124">
        <f t="shared" si="31"/>
        <v>1</v>
      </c>
      <c r="J42" s="37">
        <f t="shared" si="32"/>
        <v>-8</v>
      </c>
      <c r="K42" s="48">
        <f t="shared" si="33"/>
        <v>-8.98876404494382E-2</v>
      </c>
      <c r="L42" s="47">
        <f t="shared" si="34"/>
        <v>3.1141868512110725E-2</v>
      </c>
      <c r="M42" s="48">
        <f t="shared" si="35"/>
        <v>3.8813781072830351E-2</v>
      </c>
      <c r="N42" s="43">
        <v>11</v>
      </c>
      <c r="O42" s="140">
        <v>9</v>
      </c>
      <c r="P42" s="23">
        <f t="shared" si="36"/>
        <v>-8</v>
      </c>
      <c r="Q42" s="48">
        <f t="shared" si="37"/>
        <v>-8.98876404494382E-2</v>
      </c>
      <c r="R42" s="47">
        <f t="shared" si="38"/>
        <v>4.1012658227848102E-2</v>
      </c>
      <c r="S42" s="47">
        <f t="shared" si="39"/>
        <v>5.1985981308411214E-2</v>
      </c>
      <c r="T42" s="43">
        <v>9</v>
      </c>
      <c r="U42" s="114">
        <v>9</v>
      </c>
    </row>
    <row r="43" spans="1:23" x14ac:dyDescent="0.25">
      <c r="A43" s="1"/>
      <c r="B43" s="30" t="s">
        <v>19</v>
      </c>
      <c r="C43" s="22"/>
      <c r="D43" s="37">
        <v>169</v>
      </c>
      <c r="E43" s="42">
        <v>164</v>
      </c>
      <c r="F43" s="41">
        <f t="shared" si="30"/>
        <v>0.97041420118343191</v>
      </c>
      <c r="G43" s="42">
        <v>161</v>
      </c>
      <c r="H43" s="42">
        <v>161</v>
      </c>
      <c r="I43" s="124">
        <f t="shared" si="31"/>
        <v>1</v>
      </c>
      <c r="J43" s="37">
        <f t="shared" si="32"/>
        <v>8</v>
      </c>
      <c r="K43" s="48">
        <f t="shared" si="33"/>
        <v>4.9689440993788817E-2</v>
      </c>
      <c r="L43" s="47">
        <f t="shared" si="34"/>
        <v>6.4975009611687812E-2</v>
      </c>
      <c r="M43" s="48">
        <f t="shared" si="35"/>
        <v>7.0213693850850412E-2</v>
      </c>
      <c r="N43" s="43">
        <v>6</v>
      </c>
      <c r="O43" s="140">
        <v>6</v>
      </c>
      <c r="P43" s="23">
        <f t="shared" si="36"/>
        <v>3</v>
      </c>
      <c r="Q43" s="48">
        <f t="shared" si="37"/>
        <v>1.8633540372670808E-2</v>
      </c>
      <c r="R43" s="47">
        <f t="shared" si="38"/>
        <v>8.3037974683544305E-2</v>
      </c>
      <c r="S43" s="47">
        <f t="shared" si="39"/>
        <v>9.4042056074766359E-2</v>
      </c>
      <c r="T43" s="43">
        <v>5</v>
      </c>
      <c r="U43" s="114">
        <v>5</v>
      </c>
    </row>
    <row r="44" spans="1:23" x14ac:dyDescent="0.25">
      <c r="A44" s="1"/>
      <c r="B44" s="30"/>
      <c r="C44" s="22"/>
      <c r="D44" s="37"/>
      <c r="E44" s="42"/>
      <c r="F44" s="43"/>
      <c r="G44" s="42"/>
      <c r="H44" s="42"/>
      <c r="I44" s="124"/>
      <c r="J44" s="37"/>
      <c r="K44" s="48"/>
      <c r="L44" s="43"/>
      <c r="M44" s="53"/>
      <c r="N44" s="43"/>
      <c r="O44" s="140"/>
      <c r="P44" s="23"/>
      <c r="Q44" s="54"/>
      <c r="R44" s="43"/>
      <c r="S44" s="50"/>
      <c r="T44" s="43"/>
      <c r="U44" s="114"/>
    </row>
    <row r="45" spans="1:23" s="3" customFormat="1" x14ac:dyDescent="0.25">
      <c r="B45" s="25" t="s">
        <v>29</v>
      </c>
      <c r="C45" s="26"/>
      <c r="D45" s="34"/>
      <c r="E45" s="40"/>
      <c r="F45" s="49"/>
      <c r="G45" s="40"/>
      <c r="H45" s="40"/>
      <c r="I45" s="125"/>
      <c r="J45" s="34"/>
      <c r="K45" s="46"/>
      <c r="L45" s="49"/>
      <c r="M45" s="51"/>
      <c r="N45" s="49"/>
      <c r="O45" s="14"/>
      <c r="P45" s="111"/>
      <c r="Q45" s="147"/>
      <c r="R45" s="49"/>
      <c r="S45" s="51"/>
      <c r="T45" s="49"/>
      <c r="U45" s="15"/>
      <c r="V45" s="56"/>
      <c r="W45" s="56"/>
    </row>
    <row r="46" spans="1:23" x14ac:dyDescent="0.25">
      <c r="A46" s="1"/>
      <c r="B46" s="30" t="s">
        <v>33</v>
      </c>
      <c r="C46" s="22"/>
      <c r="D46" s="37"/>
      <c r="E46" s="42"/>
      <c r="F46" s="43"/>
      <c r="G46" s="42"/>
      <c r="H46" s="42"/>
      <c r="I46" s="124"/>
      <c r="J46" s="37"/>
      <c r="K46" s="48"/>
      <c r="L46" s="43"/>
      <c r="M46" s="50"/>
      <c r="N46" s="43"/>
      <c r="O46" s="140"/>
      <c r="P46" s="23"/>
      <c r="Q46" s="53"/>
      <c r="R46" s="43"/>
      <c r="S46" s="50"/>
      <c r="T46" s="43"/>
      <c r="U46" s="114"/>
    </row>
    <row r="47" spans="1:23" x14ac:dyDescent="0.25">
      <c r="A47" s="1"/>
      <c r="B47" s="32" t="s">
        <v>44</v>
      </c>
      <c r="C47" s="22"/>
      <c r="D47" s="37"/>
      <c r="E47" s="42"/>
      <c r="F47" s="43"/>
      <c r="G47" s="42"/>
      <c r="H47" s="42"/>
      <c r="I47" s="124"/>
      <c r="J47" s="37"/>
      <c r="K47" s="48"/>
      <c r="L47" s="43"/>
      <c r="M47" s="52"/>
      <c r="N47" s="43"/>
      <c r="O47" s="140"/>
      <c r="P47" s="23"/>
      <c r="Q47" s="53"/>
      <c r="R47" s="43"/>
      <c r="S47" s="52"/>
      <c r="T47" s="43"/>
      <c r="U47" s="114"/>
    </row>
    <row r="48" spans="1:23" x14ac:dyDescent="0.25">
      <c r="A48" s="1"/>
      <c r="B48" s="32" t="s">
        <v>45</v>
      </c>
      <c r="C48" s="22"/>
      <c r="D48" s="37"/>
      <c r="E48" s="42"/>
      <c r="F48" s="43"/>
      <c r="G48" s="42"/>
      <c r="H48" s="42"/>
      <c r="I48" s="124"/>
      <c r="J48" s="37"/>
      <c r="K48" s="48"/>
      <c r="L48" s="43"/>
      <c r="M48" s="52"/>
      <c r="N48" s="43"/>
      <c r="O48" s="140"/>
      <c r="P48" s="23"/>
      <c r="Q48" s="53"/>
      <c r="R48" s="43"/>
      <c r="S48" s="52"/>
      <c r="T48" s="43"/>
      <c r="U48" s="114"/>
    </row>
    <row r="49" spans="1:23" x14ac:dyDescent="0.25">
      <c r="A49" s="1"/>
      <c r="B49" s="30" t="s">
        <v>20</v>
      </c>
      <c r="C49" s="22"/>
      <c r="D49" s="37">
        <v>12</v>
      </c>
      <c r="E49" s="42">
        <v>12</v>
      </c>
      <c r="F49" s="41">
        <f t="shared" ref="F49:F50" si="40">(E49/D49)</f>
        <v>1</v>
      </c>
      <c r="G49" s="42">
        <v>5</v>
      </c>
      <c r="H49" s="42">
        <v>5</v>
      </c>
      <c r="I49" s="124">
        <f t="shared" ref="I49:I50" si="41">(H49/G49)</f>
        <v>1</v>
      </c>
      <c r="J49" s="37">
        <f t="shared" ref="J49:J50" si="42">(D49-G49)</f>
        <v>7</v>
      </c>
      <c r="K49" s="48">
        <f t="shared" ref="K49:K50" si="43">(J49/G49)</f>
        <v>1.4</v>
      </c>
      <c r="L49" s="47">
        <f t="shared" ref="L49:L50" si="44">(D49/D$17)</f>
        <v>4.61361014994233E-3</v>
      </c>
      <c r="M49" s="48">
        <f t="shared" ref="M49:M50" si="45">(G49/G$17)</f>
        <v>2.1805494984736152E-3</v>
      </c>
      <c r="N49" s="43">
        <v>17</v>
      </c>
      <c r="O49" s="140">
        <v>17</v>
      </c>
      <c r="P49" s="23">
        <f t="shared" ref="P49:P50" si="46">(E49-H49)</f>
        <v>7</v>
      </c>
      <c r="Q49" s="48">
        <f t="shared" ref="Q49:Q50" si="47">(P49/H49)</f>
        <v>1.4</v>
      </c>
      <c r="R49" s="47">
        <f t="shared" ref="R49:R50" si="48">(E49/E$17)</f>
        <v>6.0759493670886075E-3</v>
      </c>
      <c r="S49" s="47">
        <f t="shared" ref="S49:S50" si="49">(H49/H$17)</f>
        <v>2.9205607476635513E-3</v>
      </c>
      <c r="T49" s="43">
        <v>17</v>
      </c>
      <c r="U49" s="114">
        <v>17</v>
      </c>
    </row>
    <row r="50" spans="1:23" x14ac:dyDescent="0.25">
      <c r="A50" s="1"/>
      <c r="B50" s="30" t="s">
        <v>21</v>
      </c>
      <c r="C50" s="22"/>
      <c r="D50" s="37">
        <v>22</v>
      </c>
      <c r="E50" s="42">
        <v>22</v>
      </c>
      <c r="F50" s="41">
        <f t="shared" si="40"/>
        <v>1</v>
      </c>
      <c r="G50" s="42">
        <v>30</v>
      </c>
      <c r="H50" s="42">
        <v>30</v>
      </c>
      <c r="I50" s="124">
        <f t="shared" si="41"/>
        <v>1</v>
      </c>
      <c r="J50" s="37">
        <f t="shared" si="42"/>
        <v>-8</v>
      </c>
      <c r="K50" s="48">
        <f t="shared" si="43"/>
        <v>-0.26666666666666666</v>
      </c>
      <c r="L50" s="47">
        <f t="shared" si="44"/>
        <v>8.4582852748942717E-3</v>
      </c>
      <c r="M50" s="48">
        <f t="shared" si="45"/>
        <v>1.3083296990841693E-2</v>
      </c>
      <c r="N50" s="43">
        <v>16</v>
      </c>
      <c r="O50" s="140">
        <v>12</v>
      </c>
      <c r="P50" s="23">
        <f t="shared" si="46"/>
        <v>-8</v>
      </c>
      <c r="Q50" s="48">
        <f t="shared" si="47"/>
        <v>-0.26666666666666666</v>
      </c>
      <c r="R50" s="47">
        <f t="shared" si="48"/>
        <v>1.1139240506329114E-2</v>
      </c>
      <c r="S50" s="47">
        <f t="shared" si="49"/>
        <v>1.7523364485981307E-2</v>
      </c>
      <c r="T50" s="43">
        <v>15</v>
      </c>
      <c r="U50" s="114">
        <v>12</v>
      </c>
    </row>
    <row r="51" spans="1:23" x14ac:dyDescent="0.25">
      <c r="A51" s="1"/>
      <c r="B51" s="30"/>
      <c r="C51" s="22"/>
      <c r="D51" s="37"/>
      <c r="E51" s="42"/>
      <c r="F51" s="43"/>
      <c r="G51" s="42"/>
      <c r="H51" s="42"/>
      <c r="I51" s="124"/>
      <c r="J51" s="37"/>
      <c r="K51" s="48"/>
      <c r="L51" s="43"/>
      <c r="M51" s="50"/>
      <c r="N51" s="43"/>
      <c r="O51" s="140"/>
      <c r="P51" s="23"/>
      <c r="Q51" s="50"/>
      <c r="R51" s="43"/>
      <c r="S51" s="50"/>
      <c r="T51" s="43"/>
      <c r="U51" s="114"/>
    </row>
    <row r="52" spans="1:23" s="3" customFormat="1" x14ac:dyDescent="0.25">
      <c r="B52" s="25" t="s">
        <v>30</v>
      </c>
      <c r="C52" s="26"/>
      <c r="D52" s="34"/>
      <c r="E52" s="40"/>
      <c r="F52" s="49"/>
      <c r="G52" s="40"/>
      <c r="H52" s="40"/>
      <c r="I52" s="125"/>
      <c r="J52" s="34"/>
      <c r="K52" s="46"/>
      <c r="L52" s="49"/>
      <c r="M52" s="51"/>
      <c r="N52" s="49"/>
      <c r="O52" s="14"/>
      <c r="P52" s="111"/>
      <c r="Q52" s="147"/>
      <c r="R52" s="49"/>
      <c r="S52" s="51"/>
      <c r="T52" s="49"/>
      <c r="U52" s="15"/>
      <c r="V52" s="56"/>
      <c r="W52" s="56"/>
    </row>
    <row r="53" spans="1:23" x14ac:dyDescent="0.25">
      <c r="A53" s="1"/>
      <c r="B53" s="30" t="s">
        <v>34</v>
      </c>
      <c r="C53" s="22"/>
      <c r="D53" s="37"/>
      <c r="E53" s="42"/>
      <c r="F53" s="43"/>
      <c r="G53" s="42"/>
      <c r="H53" s="42"/>
      <c r="I53" s="124"/>
      <c r="J53" s="37"/>
      <c r="K53" s="48"/>
      <c r="L53" s="43"/>
      <c r="M53" s="50"/>
      <c r="N53" s="43"/>
      <c r="O53" s="140"/>
      <c r="P53" s="23"/>
      <c r="Q53" s="53"/>
      <c r="R53" s="43"/>
      <c r="S53" s="50"/>
      <c r="T53" s="43"/>
      <c r="U53" s="114"/>
    </row>
    <row r="54" spans="1:23" x14ac:dyDescent="0.25">
      <c r="A54" s="1"/>
      <c r="B54" s="32" t="s">
        <v>46</v>
      </c>
      <c r="C54" s="22"/>
      <c r="D54" s="37"/>
      <c r="E54" s="42"/>
      <c r="F54" s="43"/>
      <c r="G54" s="42"/>
      <c r="H54" s="42"/>
      <c r="I54" s="124"/>
      <c r="J54" s="37"/>
      <c r="K54" s="48"/>
      <c r="L54" s="43"/>
      <c r="M54" s="52"/>
      <c r="N54" s="43"/>
      <c r="O54" s="140"/>
      <c r="P54" s="23"/>
      <c r="Q54" s="53"/>
      <c r="R54" s="43"/>
      <c r="S54" s="52"/>
      <c r="T54" s="43"/>
      <c r="U54" s="114"/>
    </row>
    <row r="55" spans="1:23" x14ac:dyDescent="0.25">
      <c r="A55" s="1"/>
      <c r="B55" s="32" t="s">
        <v>47</v>
      </c>
      <c r="C55" s="22"/>
      <c r="D55" s="37"/>
      <c r="E55" s="42"/>
      <c r="F55" s="43"/>
      <c r="G55" s="42"/>
      <c r="H55" s="42"/>
      <c r="I55" s="124"/>
      <c r="J55" s="37"/>
      <c r="K55" s="48"/>
      <c r="L55" s="43"/>
      <c r="M55" s="52"/>
      <c r="N55" s="43"/>
      <c r="O55" s="140"/>
      <c r="P55" s="23"/>
      <c r="Q55" s="53"/>
      <c r="R55" s="43"/>
      <c r="S55" s="52"/>
      <c r="T55" s="43"/>
      <c r="U55" s="114"/>
    </row>
    <row r="56" spans="1:23" x14ac:dyDescent="0.25">
      <c r="A56" s="1"/>
      <c r="B56" s="30" t="s">
        <v>22</v>
      </c>
      <c r="C56" s="22"/>
      <c r="D56" s="37">
        <v>35</v>
      </c>
      <c r="E56" s="42">
        <v>35</v>
      </c>
      <c r="F56" s="41">
        <f>(E56/D56)</f>
        <v>1</v>
      </c>
      <c r="G56" s="42">
        <v>7</v>
      </c>
      <c r="H56" s="42">
        <v>7</v>
      </c>
      <c r="I56" s="124">
        <f>(H56/G56)</f>
        <v>1</v>
      </c>
      <c r="J56" s="37">
        <f>(D56-G56)</f>
        <v>28</v>
      </c>
      <c r="K56" s="48">
        <f>(J56/G56)</f>
        <v>4</v>
      </c>
      <c r="L56" s="47">
        <f>(D56/D$17)</f>
        <v>1.3456362937331795E-2</v>
      </c>
      <c r="M56" s="48">
        <f>(G56/G$17)</f>
        <v>3.0527692978630614E-3</v>
      </c>
      <c r="N56" s="43">
        <v>14</v>
      </c>
      <c r="O56" s="140">
        <v>16</v>
      </c>
      <c r="P56" s="23">
        <f>(E56-H56)</f>
        <v>28</v>
      </c>
      <c r="Q56" s="48">
        <f>(P56/H56)</f>
        <v>4</v>
      </c>
      <c r="R56" s="47">
        <f>(E56/E$17)</f>
        <v>1.7721518987341773E-2</v>
      </c>
      <c r="S56" s="47">
        <f>(H56/H$17)</f>
        <v>4.0887850467289715E-3</v>
      </c>
      <c r="T56" s="43">
        <v>11</v>
      </c>
      <c r="U56" s="114">
        <v>16</v>
      </c>
    </row>
    <row r="57" spans="1:23" x14ac:dyDescent="0.25">
      <c r="A57" s="1"/>
      <c r="B57" s="30" t="s">
        <v>35</v>
      </c>
      <c r="C57" s="22"/>
      <c r="D57" s="37"/>
      <c r="E57" s="42"/>
      <c r="F57" s="43"/>
      <c r="G57" s="42"/>
      <c r="H57" s="42"/>
      <c r="I57" s="124"/>
      <c r="J57" s="37"/>
      <c r="K57" s="48"/>
      <c r="L57" s="43"/>
      <c r="M57" s="50"/>
      <c r="N57" s="43"/>
      <c r="O57" s="140"/>
      <c r="P57" s="23"/>
      <c r="Q57" s="53"/>
      <c r="R57" s="43"/>
      <c r="S57" s="50"/>
      <c r="T57" s="43"/>
      <c r="U57" s="114"/>
    </row>
    <row r="58" spans="1:23" x14ac:dyDescent="0.25">
      <c r="A58" s="1"/>
      <c r="B58" s="32" t="s">
        <v>48</v>
      </c>
      <c r="C58" s="22"/>
      <c r="D58" s="37">
        <v>0</v>
      </c>
      <c r="E58" s="42">
        <v>0</v>
      </c>
      <c r="F58" s="41"/>
      <c r="G58" s="42">
        <v>0</v>
      </c>
      <c r="H58" s="42">
        <v>0</v>
      </c>
      <c r="I58" s="124"/>
      <c r="J58" s="37"/>
      <c r="K58" s="48"/>
      <c r="L58" s="47">
        <f>(D58/D$17)</f>
        <v>0</v>
      </c>
      <c r="M58" s="48">
        <f>(G58/G$17)</f>
        <v>0</v>
      </c>
      <c r="N58" s="43"/>
      <c r="O58" s="140"/>
      <c r="P58" s="23"/>
      <c r="Q58" s="53"/>
      <c r="R58" s="52"/>
      <c r="S58" s="52"/>
      <c r="T58" s="43"/>
      <c r="U58" s="114"/>
    </row>
    <row r="59" spans="1:23" x14ac:dyDescent="0.25">
      <c r="A59" s="1"/>
      <c r="B59" s="32" t="s">
        <v>49</v>
      </c>
      <c r="C59" s="22"/>
      <c r="D59" s="37"/>
      <c r="E59" s="42"/>
      <c r="F59" s="43"/>
      <c r="G59" s="42"/>
      <c r="H59" s="42"/>
      <c r="I59" s="124"/>
      <c r="J59" s="37"/>
      <c r="K59" s="48"/>
      <c r="L59" s="43"/>
      <c r="M59" s="52"/>
      <c r="N59" s="43"/>
      <c r="O59" s="140"/>
      <c r="P59" s="23"/>
      <c r="Q59" s="53"/>
      <c r="R59" s="43"/>
      <c r="S59" s="52"/>
      <c r="T59" s="43"/>
      <c r="U59" s="114"/>
    </row>
    <row r="60" spans="1:23" x14ac:dyDescent="0.25">
      <c r="A60" s="1"/>
      <c r="B60" s="30" t="s">
        <v>23</v>
      </c>
      <c r="C60" s="22"/>
      <c r="D60" s="37">
        <v>50</v>
      </c>
      <c r="E60" s="42">
        <v>29</v>
      </c>
      <c r="F60" s="41">
        <f>(E60/D60)</f>
        <v>0.57999999999999996</v>
      </c>
      <c r="G60" s="42">
        <v>18</v>
      </c>
      <c r="H60" s="42">
        <v>18</v>
      </c>
      <c r="I60" s="124">
        <f>(H60/G60)</f>
        <v>1</v>
      </c>
      <c r="J60" s="37">
        <f>(D60-G60)</f>
        <v>32</v>
      </c>
      <c r="K60" s="48">
        <f>(J60/G60)</f>
        <v>1.7777777777777777</v>
      </c>
      <c r="L60" s="47">
        <f>(D60/D$17)</f>
        <v>1.9223375624759707E-2</v>
      </c>
      <c r="M60" s="48">
        <f>(G60/G$17)</f>
        <v>7.849978194505015E-3</v>
      </c>
      <c r="N60" s="43">
        <v>12</v>
      </c>
      <c r="O60" s="140">
        <v>14</v>
      </c>
      <c r="P60" s="23">
        <f>(E60-H60)</f>
        <v>11</v>
      </c>
      <c r="Q60" s="48">
        <f>(P60/H60)</f>
        <v>0.61111111111111116</v>
      </c>
      <c r="R60" s="47">
        <f>(E60/E$17)</f>
        <v>1.4683544303797468E-2</v>
      </c>
      <c r="S60" s="47">
        <f>(H60/H$17)</f>
        <v>1.0514018691588784E-2</v>
      </c>
      <c r="T60" s="43">
        <v>13</v>
      </c>
      <c r="U60" s="114">
        <v>13</v>
      </c>
    </row>
    <row r="61" spans="1:23" x14ac:dyDescent="0.25">
      <c r="A61" s="1"/>
      <c r="B61" s="30" t="s">
        <v>36</v>
      </c>
      <c r="C61" s="22"/>
      <c r="D61" s="37"/>
      <c r="E61" s="42"/>
      <c r="F61" s="43"/>
      <c r="G61" s="42"/>
      <c r="H61" s="42"/>
      <c r="I61" s="124"/>
      <c r="J61" s="37"/>
      <c r="K61" s="48"/>
      <c r="L61" s="43"/>
      <c r="M61" s="50"/>
      <c r="N61" s="43"/>
      <c r="O61" s="140"/>
      <c r="P61" s="23"/>
      <c r="Q61" s="50"/>
      <c r="R61" s="43"/>
      <c r="S61" s="50"/>
      <c r="T61" s="43"/>
      <c r="U61" s="114"/>
    </row>
    <row r="62" spans="1:23" x14ac:dyDescent="0.25">
      <c r="A62" s="1"/>
      <c r="B62" s="32" t="s">
        <v>50</v>
      </c>
      <c r="C62" s="22"/>
      <c r="D62" s="37">
        <v>6</v>
      </c>
      <c r="E62" s="42">
        <v>6</v>
      </c>
      <c r="F62" s="41">
        <f>(E62/D62)</f>
        <v>1</v>
      </c>
      <c r="G62" s="42">
        <v>6</v>
      </c>
      <c r="H62" s="42">
        <v>6</v>
      </c>
      <c r="I62" s="124">
        <f>(H62/G62)</f>
        <v>1</v>
      </c>
      <c r="J62" s="37">
        <f>(D62-G62)</f>
        <v>0</v>
      </c>
      <c r="K62" s="48">
        <f>(J62/G62)</f>
        <v>0</v>
      </c>
      <c r="L62" s="47">
        <f>(D62/D$17)</f>
        <v>2.306805074971165E-3</v>
      </c>
      <c r="M62" s="48">
        <f>(G62/G$17)</f>
        <v>2.6166593981683385E-3</v>
      </c>
      <c r="N62" s="43"/>
      <c r="O62" s="140"/>
      <c r="P62" s="23">
        <f>(E62-H62)</f>
        <v>0</v>
      </c>
      <c r="Q62" s="48">
        <f>(P62/H62)</f>
        <v>0</v>
      </c>
      <c r="R62" s="47">
        <f>(E62/E$17)</f>
        <v>3.0379746835443038E-3</v>
      </c>
      <c r="S62" s="47">
        <f>(H62/H$17)</f>
        <v>3.5046728971962616E-3</v>
      </c>
      <c r="T62" s="43"/>
      <c r="U62" s="114"/>
    </row>
    <row r="63" spans="1:23" x14ac:dyDescent="0.25">
      <c r="A63" s="1"/>
      <c r="B63" s="33"/>
      <c r="C63" s="22"/>
      <c r="D63" s="37"/>
      <c r="E63" s="42"/>
      <c r="F63" s="43"/>
      <c r="G63" s="42"/>
      <c r="H63" s="42"/>
      <c r="I63" s="124"/>
      <c r="J63" s="37"/>
      <c r="K63" s="48"/>
      <c r="L63" s="43"/>
      <c r="M63" s="53"/>
      <c r="N63" s="43"/>
      <c r="O63" s="140"/>
      <c r="P63" s="23"/>
      <c r="Q63" s="53"/>
      <c r="R63" s="43"/>
      <c r="S63" s="50"/>
      <c r="T63" s="43"/>
      <c r="U63" s="114"/>
    </row>
    <row r="64" spans="1:23" s="3" customFormat="1" x14ac:dyDescent="0.25">
      <c r="B64" s="25" t="s">
        <v>31</v>
      </c>
      <c r="C64" s="26"/>
      <c r="D64" s="34"/>
      <c r="E64" s="40"/>
      <c r="F64" s="49"/>
      <c r="G64" s="40"/>
      <c r="H64" s="40"/>
      <c r="I64" s="125"/>
      <c r="J64" s="34"/>
      <c r="K64" s="46"/>
      <c r="L64" s="49"/>
      <c r="M64" s="51"/>
      <c r="N64" s="49"/>
      <c r="O64" s="14"/>
      <c r="P64" s="111"/>
      <c r="Q64" s="147"/>
      <c r="R64" s="49"/>
      <c r="S64" s="51"/>
      <c r="T64" s="49"/>
      <c r="U64" s="15"/>
      <c r="V64" s="56"/>
      <c r="W64" s="56"/>
    </row>
    <row r="65" spans="1:23" x14ac:dyDescent="0.25">
      <c r="A65" s="1"/>
      <c r="B65" s="30" t="s">
        <v>37</v>
      </c>
      <c r="C65" s="22"/>
      <c r="D65" s="37"/>
      <c r="E65" s="42"/>
      <c r="F65" s="43"/>
      <c r="G65" s="42"/>
      <c r="H65" s="42"/>
      <c r="I65" s="124"/>
      <c r="J65" s="37"/>
      <c r="K65" s="48"/>
      <c r="L65" s="43"/>
      <c r="M65" s="43"/>
      <c r="N65" s="43"/>
      <c r="O65" s="140"/>
      <c r="P65" s="23"/>
      <c r="Q65" s="53"/>
      <c r="R65" s="43"/>
      <c r="S65" s="43"/>
      <c r="T65" s="43"/>
      <c r="U65" s="114"/>
      <c r="V65" s="5"/>
      <c r="W65" s="5"/>
    </row>
    <row r="66" spans="1:23" x14ac:dyDescent="0.25">
      <c r="A66" s="1"/>
      <c r="B66" s="30" t="s">
        <v>51</v>
      </c>
      <c r="C66" s="22"/>
      <c r="D66" s="37">
        <v>3</v>
      </c>
      <c r="E66" s="42">
        <v>3</v>
      </c>
      <c r="F66" s="41">
        <f t="shared" ref="F66:F67" si="50">(E66/D66)</f>
        <v>1</v>
      </c>
      <c r="G66" s="42">
        <v>2</v>
      </c>
      <c r="H66" s="42">
        <v>2</v>
      </c>
      <c r="I66" s="124">
        <f t="shared" ref="I66:I67" si="51">(H66/G66)</f>
        <v>1</v>
      </c>
      <c r="J66" s="37">
        <f t="shared" ref="J66:J67" si="52">(D66-G66)</f>
        <v>1</v>
      </c>
      <c r="K66" s="48">
        <f t="shared" ref="K66:K67" si="53">(J66/G66)</f>
        <v>0.5</v>
      </c>
      <c r="L66" s="47">
        <f>(D66/D$17)</f>
        <v>1.1534025374855825E-3</v>
      </c>
      <c r="M66" s="48">
        <f>(G66/G$17)</f>
        <v>8.7221979938944616E-4</v>
      </c>
      <c r="N66" s="43">
        <v>18</v>
      </c>
      <c r="O66" s="140">
        <v>18</v>
      </c>
      <c r="P66" s="23">
        <f t="shared" ref="P66:P67" si="54">(E66-H66)</f>
        <v>1</v>
      </c>
      <c r="Q66" s="48">
        <f t="shared" ref="Q66:Q67" si="55">(P66/H66)</f>
        <v>0.5</v>
      </c>
      <c r="R66" s="47">
        <f t="shared" ref="R66:R67" si="56">(E66/E$17)</f>
        <v>1.5189873417721519E-3</v>
      </c>
      <c r="S66" s="47">
        <f t="shared" ref="S66:S67" si="57">(H66/H$17)</f>
        <v>1.1682242990654205E-3</v>
      </c>
      <c r="T66" s="43">
        <v>18</v>
      </c>
      <c r="U66" s="114">
        <v>18</v>
      </c>
      <c r="V66" s="5"/>
      <c r="W66" s="5"/>
    </row>
    <row r="67" spans="1:23" x14ac:dyDescent="0.25">
      <c r="A67" s="1"/>
      <c r="B67" s="30" t="s">
        <v>24</v>
      </c>
      <c r="C67" s="22"/>
      <c r="D67" s="37">
        <v>41</v>
      </c>
      <c r="E67" s="42">
        <v>33</v>
      </c>
      <c r="F67" s="41">
        <f t="shared" si="50"/>
        <v>0.80487804878048785</v>
      </c>
      <c r="G67" s="42">
        <v>14</v>
      </c>
      <c r="H67" s="42">
        <v>14</v>
      </c>
      <c r="I67" s="124">
        <f t="shared" si="51"/>
        <v>1</v>
      </c>
      <c r="J67" s="37">
        <f t="shared" si="52"/>
        <v>27</v>
      </c>
      <c r="K67" s="48">
        <f t="shared" si="53"/>
        <v>1.9285714285714286</v>
      </c>
      <c r="L67" s="47">
        <f>(D67/D$17)</f>
        <v>1.5763168012302962E-2</v>
      </c>
      <c r="M67" s="48">
        <f>(G67/G$17)</f>
        <v>6.1055385957261227E-3</v>
      </c>
      <c r="N67" s="43">
        <v>13</v>
      </c>
      <c r="O67" s="140">
        <v>15</v>
      </c>
      <c r="P67" s="23">
        <f t="shared" si="54"/>
        <v>19</v>
      </c>
      <c r="Q67" s="48">
        <f t="shared" si="55"/>
        <v>1.3571428571428572</v>
      </c>
      <c r="R67" s="47">
        <f t="shared" si="56"/>
        <v>1.6708860759493672E-2</v>
      </c>
      <c r="S67" s="47">
        <f t="shared" si="57"/>
        <v>8.1775700934579431E-3</v>
      </c>
      <c r="T67" s="43">
        <v>12</v>
      </c>
      <c r="U67" s="114">
        <v>14</v>
      </c>
      <c r="V67" s="1"/>
      <c r="W67" s="1"/>
    </row>
    <row r="68" spans="1:23" x14ac:dyDescent="0.25">
      <c r="A68" s="1"/>
      <c r="B68" s="30" t="s">
        <v>52</v>
      </c>
      <c r="C68" s="22"/>
      <c r="D68" s="37"/>
      <c r="E68" s="42"/>
      <c r="F68" s="43"/>
      <c r="G68" s="42"/>
      <c r="H68" s="42"/>
      <c r="I68" s="124"/>
      <c r="J68" s="37"/>
      <c r="K68" s="48"/>
      <c r="L68" s="54"/>
      <c r="M68" s="53"/>
      <c r="N68" s="43"/>
      <c r="O68" s="38"/>
      <c r="P68" s="23"/>
      <c r="Q68" s="53"/>
      <c r="R68" s="54"/>
      <c r="S68" s="52"/>
      <c r="T68" s="43"/>
      <c r="U68" s="27"/>
      <c r="V68" s="1"/>
      <c r="W68" s="1"/>
    </row>
    <row r="69" spans="1:23" x14ac:dyDescent="0.25">
      <c r="A69" s="1"/>
      <c r="B69" s="32" t="s">
        <v>53</v>
      </c>
      <c r="C69" s="22"/>
      <c r="D69" s="37">
        <v>3</v>
      </c>
      <c r="E69" s="42">
        <v>3</v>
      </c>
      <c r="F69" s="41">
        <f>(E69/D69)</f>
        <v>1</v>
      </c>
      <c r="G69" s="42">
        <v>5</v>
      </c>
      <c r="H69" s="42"/>
      <c r="I69" s="124">
        <f>(H69/G69)</f>
        <v>0</v>
      </c>
      <c r="J69" s="37">
        <f>(D69-G69)</f>
        <v>-2</v>
      </c>
      <c r="K69" s="48">
        <f>(J69/G69)</f>
        <v>-0.4</v>
      </c>
      <c r="L69" s="47">
        <f>(D69/D$17)</f>
        <v>1.1534025374855825E-3</v>
      </c>
      <c r="M69" s="48">
        <f>(G69/G$17)</f>
        <v>2.1805494984736152E-3</v>
      </c>
      <c r="N69" s="55"/>
      <c r="O69" s="61"/>
      <c r="P69" s="23">
        <f>(E69-H69)</f>
        <v>3</v>
      </c>
      <c r="Q69" s="48"/>
      <c r="R69" s="47">
        <f>(E69/E$17)</f>
        <v>1.5189873417721519E-3</v>
      </c>
      <c r="S69" s="47">
        <f>(H69/H$17)</f>
        <v>0</v>
      </c>
      <c r="T69" s="43"/>
      <c r="U69" s="59"/>
      <c r="V69" s="1"/>
      <c r="W69" s="1"/>
    </row>
    <row r="70" spans="1:23" ht="16.5" thickBot="1" x14ac:dyDescent="0.3">
      <c r="A70" s="1"/>
      <c r="B70" s="115"/>
      <c r="C70" s="116"/>
      <c r="D70" s="129"/>
      <c r="E70" s="133"/>
      <c r="F70" s="134"/>
      <c r="G70" s="133"/>
      <c r="H70" s="133"/>
      <c r="I70" s="130"/>
      <c r="J70" s="129"/>
      <c r="K70" s="143"/>
      <c r="L70" s="144"/>
      <c r="M70" s="143"/>
      <c r="N70" s="145"/>
      <c r="O70" s="141"/>
      <c r="P70" s="117"/>
      <c r="Q70" s="143"/>
      <c r="R70" s="144"/>
      <c r="S70" s="146"/>
      <c r="T70" s="60"/>
      <c r="U70" s="118"/>
      <c r="V70" s="1"/>
      <c r="W70" s="1"/>
    </row>
    <row r="71" spans="1:23" ht="16.5" thickTop="1" x14ac:dyDescent="0.25">
      <c r="A71" s="1"/>
      <c r="B71" s="8"/>
      <c r="C71" s="11"/>
      <c r="D71" s="11"/>
      <c r="E71" s="11"/>
      <c r="F71" s="9"/>
      <c r="G71" s="11"/>
      <c r="H71" s="11"/>
      <c r="I71" s="19"/>
      <c r="J71" s="11"/>
      <c r="K71" s="19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"/>
      <c r="W71" s="1"/>
    </row>
    <row r="72" spans="1:23" x14ac:dyDescent="0.25">
      <c r="A72" s="1"/>
      <c r="B72" s="17" t="s">
        <v>69</v>
      </c>
      <c r="C72" s="11"/>
      <c r="D72" s="11"/>
      <c r="E72" s="11"/>
      <c r="F72" s="9"/>
      <c r="G72" s="11"/>
      <c r="H72" s="11"/>
      <c r="I72" s="19"/>
      <c r="J72" s="11"/>
      <c r="K72" s="19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"/>
      <c r="W72" s="1"/>
    </row>
    <row r="73" spans="1:23" x14ac:dyDescent="0.25">
      <c r="A73" s="1"/>
      <c r="B73" s="17" t="s">
        <v>25</v>
      </c>
      <c r="C73" s="11"/>
      <c r="D73" s="11"/>
      <c r="E73" s="11"/>
      <c r="F73" s="9"/>
      <c r="G73" s="11"/>
      <c r="H73" s="11"/>
      <c r="I73" s="19"/>
      <c r="J73" s="11"/>
      <c r="K73" s="19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"/>
      <c r="W73" s="1"/>
    </row>
    <row r="74" spans="1:23" x14ac:dyDescent="0.25">
      <c r="A74" s="1"/>
      <c r="B74" s="18" t="s">
        <v>26</v>
      </c>
      <c r="C74" s="11"/>
      <c r="D74" s="11"/>
      <c r="E74" s="11"/>
      <c r="F74" s="9"/>
      <c r="G74" s="11"/>
      <c r="H74" s="11"/>
      <c r="I74" s="19"/>
      <c r="J74" s="11"/>
      <c r="K74" s="19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"/>
      <c r="W74" s="1"/>
    </row>
    <row r="75" spans="1:23" x14ac:dyDescent="0.25">
      <c r="A75" s="1"/>
      <c r="B75" s="18" t="s">
        <v>27</v>
      </c>
      <c r="C75" s="11"/>
      <c r="D75" s="11"/>
      <c r="E75" s="11"/>
      <c r="F75" s="9"/>
      <c r="G75" s="11"/>
      <c r="H75" s="11"/>
      <c r="I75" s="19"/>
      <c r="J75" s="11"/>
      <c r="K75" s="19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"/>
      <c r="W75" s="1"/>
    </row>
    <row r="76" spans="1:23" x14ac:dyDescent="0.25">
      <c r="A76" s="1"/>
      <c r="B76" s="18" t="s">
        <v>28</v>
      </c>
      <c r="C76" s="11"/>
      <c r="D76" s="11"/>
      <c r="E76" s="11"/>
      <c r="F76" s="9"/>
      <c r="G76" s="11"/>
      <c r="H76" s="11"/>
      <c r="I76" s="19"/>
      <c r="J76" s="11"/>
      <c r="K76" s="19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"/>
      <c r="W76" s="1"/>
    </row>
    <row r="77" spans="1:23" x14ac:dyDescent="0.25">
      <c r="B77" s="18" t="s">
        <v>38</v>
      </c>
      <c r="C77" s="11"/>
      <c r="D77" s="11"/>
      <c r="E77" s="11"/>
      <c r="F77" s="9"/>
      <c r="G77" s="11"/>
      <c r="H77" s="11"/>
      <c r="I77" s="19"/>
      <c r="J77" s="11"/>
      <c r="K77" s="19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3" x14ac:dyDescent="0.25">
      <c r="B78" s="18" t="s">
        <v>39</v>
      </c>
      <c r="C78" s="11"/>
      <c r="D78" s="11"/>
      <c r="E78" s="11"/>
      <c r="F78" s="9"/>
      <c r="G78" s="11"/>
      <c r="H78" s="11"/>
      <c r="I78" s="19"/>
      <c r="J78" s="11"/>
      <c r="K78" s="19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3" x14ac:dyDescent="0.25">
      <c r="B79" s="18" t="s">
        <v>40</v>
      </c>
      <c r="C79" s="11"/>
      <c r="D79" s="11"/>
      <c r="E79" s="11"/>
      <c r="F79" s="9"/>
      <c r="G79" s="11"/>
      <c r="H79" s="11"/>
      <c r="I79" s="19"/>
      <c r="J79" s="11"/>
      <c r="K79" s="19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3" x14ac:dyDescent="0.25">
      <c r="B80" s="11" t="s">
        <v>41</v>
      </c>
      <c r="C80" s="11"/>
      <c r="D80" s="11"/>
      <c r="E80" s="11"/>
      <c r="F80" s="9"/>
      <c r="G80" s="11"/>
      <c r="H80" s="11"/>
      <c r="I80" s="19"/>
      <c r="J80" s="11"/>
      <c r="K80" s="19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2:21" x14ac:dyDescent="0.25">
      <c r="B81" s="11" t="s">
        <v>42</v>
      </c>
      <c r="C81" s="11"/>
      <c r="D81" s="11"/>
      <c r="E81" s="11"/>
      <c r="F81" s="9"/>
      <c r="G81" s="11"/>
      <c r="H81" s="11"/>
      <c r="I81" s="19"/>
      <c r="J81" s="11"/>
      <c r="K81" s="19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2:21" x14ac:dyDescent="0.25">
      <c r="B82" s="11" t="s">
        <v>43</v>
      </c>
      <c r="C82" s="11"/>
      <c r="D82" s="11"/>
      <c r="E82" s="11"/>
      <c r="F82" s="9"/>
      <c r="G82" s="11"/>
      <c r="H82" s="11"/>
      <c r="I82" s="19"/>
      <c r="J82" s="11"/>
      <c r="K82" s="19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2:21" x14ac:dyDescent="0.25">
      <c r="B83" s="11"/>
      <c r="C83" s="11"/>
      <c r="D83" s="11"/>
      <c r="E83" s="11"/>
      <c r="F83" s="9"/>
      <c r="G83" s="11"/>
      <c r="H83" s="11"/>
      <c r="I83" s="19"/>
      <c r="J83" s="11"/>
      <c r="K83" s="19"/>
      <c r="L83" s="11"/>
      <c r="M83" s="11"/>
      <c r="N83" s="110"/>
      <c r="O83" s="11"/>
      <c r="P83" s="11"/>
      <c r="Q83" s="16"/>
      <c r="R83" s="11"/>
      <c r="S83" s="11"/>
      <c r="T83" s="11"/>
      <c r="U83" s="11"/>
    </row>
    <row r="84" spans="2:21" x14ac:dyDescent="0.25">
      <c r="B84" s="11"/>
      <c r="C84" s="11"/>
      <c r="D84" s="11"/>
      <c r="E84" s="11"/>
      <c r="F84" s="9"/>
      <c r="G84" s="11"/>
      <c r="H84" s="11"/>
      <c r="I84" s="19"/>
      <c r="J84" s="11"/>
      <c r="K84" s="19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2:21" x14ac:dyDescent="0.25">
      <c r="B85" s="11"/>
      <c r="C85" s="11"/>
      <c r="D85" s="11"/>
      <c r="E85" s="11"/>
      <c r="F85" s="9"/>
      <c r="G85" s="11"/>
      <c r="H85" s="11"/>
      <c r="I85" s="19"/>
      <c r="J85" s="11"/>
      <c r="K85" s="19"/>
      <c r="L85" s="11"/>
      <c r="M85" s="11"/>
      <c r="N85" s="110"/>
      <c r="O85" s="11"/>
      <c r="P85" s="11"/>
      <c r="Q85" s="16"/>
      <c r="R85" s="11"/>
      <c r="S85" s="11"/>
      <c r="T85" s="11"/>
      <c r="U85" s="11"/>
    </row>
    <row r="86" spans="2:21" x14ac:dyDescent="0.25">
      <c r="B86" s="1"/>
      <c r="N86" s="6"/>
      <c r="T86" s="1"/>
    </row>
    <row r="87" spans="2:21" x14ac:dyDescent="0.25">
      <c r="B87" s="1"/>
      <c r="N87" s="6"/>
      <c r="T87" s="1"/>
    </row>
    <row r="88" spans="2:21" x14ac:dyDescent="0.25">
      <c r="N88" s="6"/>
      <c r="T88" s="1"/>
    </row>
    <row r="89" spans="2:21" x14ac:dyDescent="0.25">
      <c r="N89" s="6"/>
      <c r="T89" s="1"/>
    </row>
    <row r="90" spans="2:21" x14ac:dyDescent="0.25">
      <c r="N90" s="6"/>
      <c r="T90" s="1"/>
    </row>
    <row r="91" spans="2:21" x14ac:dyDescent="0.25">
      <c r="N91" s="6"/>
      <c r="T91" s="1"/>
    </row>
    <row r="92" spans="2:21" x14ac:dyDescent="0.25">
      <c r="N92" s="6"/>
      <c r="T92" s="1"/>
    </row>
    <row r="93" spans="2:21" x14ac:dyDescent="0.25">
      <c r="N93" s="6"/>
      <c r="T93" s="1"/>
    </row>
    <row r="94" spans="2:21" x14ac:dyDescent="0.25">
      <c r="N94" s="6"/>
      <c r="T94" s="1"/>
    </row>
    <row r="95" spans="2:21" x14ac:dyDescent="0.25">
      <c r="N95" s="6"/>
      <c r="T95" s="1"/>
    </row>
    <row r="96" spans="2:21" x14ac:dyDescent="0.25">
      <c r="N96" s="6"/>
      <c r="T96" s="1"/>
    </row>
    <row r="97" spans="14:20" x14ac:dyDescent="0.25">
      <c r="N97" s="6"/>
      <c r="T97" s="1"/>
    </row>
    <row r="98" spans="14:20" x14ac:dyDescent="0.25">
      <c r="N98" s="6"/>
      <c r="T98" s="1"/>
    </row>
    <row r="99" spans="14:20" x14ac:dyDescent="0.25">
      <c r="N99" s="6"/>
      <c r="T99" s="1"/>
    </row>
    <row r="100" spans="14:20" x14ac:dyDescent="0.25">
      <c r="N100" s="6"/>
      <c r="T100" s="1"/>
    </row>
    <row r="101" spans="14:20" x14ac:dyDescent="0.25">
      <c r="N101" s="6"/>
      <c r="T101" s="1"/>
    </row>
    <row r="102" spans="14:20" x14ac:dyDescent="0.25">
      <c r="N102" s="6"/>
      <c r="T102" s="1"/>
    </row>
    <row r="103" spans="14:20" x14ac:dyDescent="0.25">
      <c r="N103" s="6"/>
      <c r="T103" s="1"/>
    </row>
    <row r="104" spans="14:20" x14ac:dyDescent="0.25">
      <c r="N104" s="6"/>
      <c r="T104" s="1"/>
    </row>
    <row r="105" spans="14:20" x14ac:dyDescent="0.25">
      <c r="N105" s="6"/>
      <c r="T105" s="1"/>
    </row>
    <row r="106" spans="14:20" x14ac:dyDescent="0.25">
      <c r="N106" s="6"/>
      <c r="T106" s="1"/>
    </row>
    <row r="107" spans="14:20" x14ac:dyDescent="0.25">
      <c r="N107" s="6"/>
      <c r="T107" s="1"/>
    </row>
    <row r="108" spans="14:20" x14ac:dyDescent="0.25">
      <c r="N108" s="6"/>
      <c r="T108" s="1"/>
    </row>
    <row r="109" spans="14:20" x14ac:dyDescent="0.25">
      <c r="N109" s="6"/>
      <c r="T109" s="1"/>
    </row>
    <row r="110" spans="14:20" x14ac:dyDescent="0.25">
      <c r="N110" s="6"/>
      <c r="T110" s="1"/>
    </row>
    <row r="111" spans="14:20" x14ac:dyDescent="0.25">
      <c r="N111" s="6"/>
      <c r="T111" s="1"/>
    </row>
    <row r="112" spans="14:20" x14ac:dyDescent="0.25">
      <c r="N112" s="6"/>
      <c r="T112" s="1"/>
    </row>
    <row r="113" spans="14:20" x14ac:dyDescent="0.25">
      <c r="N113" s="6"/>
      <c r="T113" s="1"/>
    </row>
    <row r="114" spans="14:20" x14ac:dyDescent="0.25">
      <c r="N114" s="6"/>
      <c r="T114" s="1"/>
    </row>
    <row r="115" spans="14:20" x14ac:dyDescent="0.25">
      <c r="N115" s="6"/>
      <c r="T115" s="1"/>
    </row>
    <row r="116" spans="14:20" x14ac:dyDescent="0.25">
      <c r="N116" s="6"/>
      <c r="T116" s="1"/>
    </row>
    <row r="117" spans="14:20" x14ac:dyDescent="0.25">
      <c r="N117" s="6"/>
      <c r="T117" s="1"/>
    </row>
    <row r="118" spans="14:20" x14ac:dyDescent="0.25">
      <c r="N118" s="6"/>
      <c r="T118" s="1"/>
    </row>
    <row r="119" spans="14:20" x14ac:dyDescent="0.25">
      <c r="N119" s="6"/>
      <c r="T119" s="1"/>
    </row>
    <row r="120" spans="14:20" x14ac:dyDescent="0.25">
      <c r="N120" s="6"/>
      <c r="T120" s="1"/>
    </row>
    <row r="121" spans="14:20" x14ac:dyDescent="0.25">
      <c r="N121" s="6"/>
      <c r="T121" s="1"/>
    </row>
    <row r="122" spans="14:20" x14ac:dyDescent="0.25">
      <c r="N122" s="6"/>
      <c r="T122" s="1"/>
    </row>
    <row r="123" spans="14:20" x14ac:dyDescent="0.25">
      <c r="N123" s="6"/>
      <c r="T123" s="1"/>
    </row>
    <row r="124" spans="14:20" x14ac:dyDescent="0.25">
      <c r="N124" s="6"/>
      <c r="T124" s="1"/>
    </row>
    <row r="125" spans="14:20" x14ac:dyDescent="0.25">
      <c r="N125" s="6"/>
      <c r="T125" s="1"/>
    </row>
    <row r="126" spans="14:20" x14ac:dyDescent="0.25">
      <c r="N126" s="6"/>
      <c r="T126" s="1"/>
    </row>
    <row r="127" spans="14:20" x14ac:dyDescent="0.25">
      <c r="N127" s="6"/>
      <c r="T127" s="1"/>
    </row>
    <row r="128" spans="14:20" x14ac:dyDescent="0.25">
      <c r="N128" s="6"/>
      <c r="T128" s="1"/>
    </row>
    <row r="129" spans="14:20" x14ac:dyDescent="0.25">
      <c r="N129" s="6"/>
      <c r="T129" s="1"/>
    </row>
    <row r="130" spans="14:20" x14ac:dyDescent="0.25">
      <c r="N130" s="6"/>
      <c r="T130" s="1"/>
    </row>
    <row r="131" spans="14:20" x14ac:dyDescent="0.25">
      <c r="N131" s="6"/>
      <c r="T131" s="1"/>
    </row>
    <row r="132" spans="14:20" x14ac:dyDescent="0.25">
      <c r="N132" s="6"/>
      <c r="T132" s="1"/>
    </row>
    <row r="133" spans="14:20" x14ac:dyDescent="0.25">
      <c r="N133" s="6"/>
      <c r="T133" s="1"/>
    </row>
    <row r="134" spans="14:20" x14ac:dyDescent="0.25">
      <c r="N134" s="6"/>
      <c r="T134" s="1"/>
    </row>
    <row r="135" spans="14:20" x14ac:dyDescent="0.25">
      <c r="N135" s="6"/>
      <c r="T135" s="1"/>
    </row>
    <row r="136" spans="14:20" x14ac:dyDescent="0.25">
      <c r="N136" s="6"/>
      <c r="T136" s="1"/>
    </row>
    <row r="137" spans="14:20" x14ac:dyDescent="0.25">
      <c r="N137" s="6"/>
      <c r="T137" s="1"/>
    </row>
    <row r="138" spans="14:20" x14ac:dyDescent="0.25">
      <c r="N138" s="6"/>
      <c r="T138" s="1"/>
    </row>
    <row r="139" spans="14:20" x14ac:dyDescent="0.25">
      <c r="N139" s="6"/>
      <c r="T139" s="1"/>
    </row>
    <row r="140" spans="14:20" x14ac:dyDescent="0.25">
      <c r="N140" s="6"/>
      <c r="T140" s="1"/>
    </row>
    <row r="141" spans="14:20" x14ac:dyDescent="0.25">
      <c r="N141" s="6"/>
      <c r="T141" s="1"/>
    </row>
    <row r="142" spans="14:20" x14ac:dyDescent="0.25">
      <c r="N142" s="6"/>
      <c r="T142" s="1"/>
    </row>
    <row r="143" spans="14:20" x14ac:dyDescent="0.25">
      <c r="N143" s="6"/>
      <c r="T143" s="1"/>
    </row>
    <row r="144" spans="14:20" x14ac:dyDescent="0.25">
      <c r="N144" s="6"/>
      <c r="T144" s="1"/>
    </row>
    <row r="145" spans="14:20" x14ac:dyDescent="0.25">
      <c r="N145" s="6"/>
      <c r="T145" s="1"/>
    </row>
    <row r="146" spans="14:20" x14ac:dyDescent="0.25">
      <c r="N146" s="6"/>
      <c r="T146" s="1"/>
    </row>
    <row r="147" spans="14:20" x14ac:dyDescent="0.25">
      <c r="N147" s="6"/>
      <c r="T147" s="1"/>
    </row>
    <row r="148" spans="14:20" x14ac:dyDescent="0.25">
      <c r="N148" s="6"/>
      <c r="T148" s="1"/>
    </row>
    <row r="149" spans="14:20" x14ac:dyDescent="0.25">
      <c r="N149" s="6"/>
      <c r="T149" s="1"/>
    </row>
    <row r="150" spans="14:20" x14ac:dyDescent="0.25">
      <c r="N150" s="6"/>
      <c r="T150" s="1"/>
    </row>
    <row r="151" spans="14:20" x14ac:dyDescent="0.25">
      <c r="N151" s="6"/>
      <c r="T151" s="1"/>
    </row>
    <row r="152" spans="14:20" x14ac:dyDescent="0.25">
      <c r="N152" s="6"/>
      <c r="T152" s="1"/>
    </row>
    <row r="153" spans="14:20" x14ac:dyDescent="0.25">
      <c r="N153" s="6"/>
      <c r="T153" s="1"/>
    </row>
    <row r="154" spans="14:20" x14ac:dyDescent="0.25">
      <c r="N154" s="6"/>
      <c r="T154" s="1"/>
    </row>
    <row r="155" spans="14:20" x14ac:dyDescent="0.25">
      <c r="N155" s="6"/>
      <c r="T155" s="1"/>
    </row>
    <row r="156" spans="14:20" x14ac:dyDescent="0.25">
      <c r="N156" s="6"/>
      <c r="T156" s="1"/>
    </row>
    <row r="157" spans="14:20" x14ac:dyDescent="0.25">
      <c r="N157" s="6"/>
      <c r="T157" s="1"/>
    </row>
    <row r="158" spans="14:20" x14ac:dyDescent="0.25">
      <c r="N158" s="6"/>
      <c r="T158" s="1"/>
    </row>
    <row r="159" spans="14:20" x14ac:dyDescent="0.25">
      <c r="N159" s="6"/>
      <c r="T159" s="1"/>
    </row>
    <row r="160" spans="14:20" x14ac:dyDescent="0.25">
      <c r="N160" s="6"/>
      <c r="T160" s="1"/>
    </row>
    <row r="161" spans="14:20" x14ac:dyDescent="0.25">
      <c r="N161" s="6"/>
      <c r="T161" s="1"/>
    </row>
    <row r="162" spans="14:20" x14ac:dyDescent="0.25">
      <c r="N162" s="6"/>
      <c r="T162" s="1"/>
    </row>
    <row r="163" spans="14:20" x14ac:dyDescent="0.25">
      <c r="N163" s="6"/>
      <c r="T163" s="1"/>
    </row>
    <row r="164" spans="14:20" x14ac:dyDescent="0.25">
      <c r="N164" s="6"/>
      <c r="T164" s="1"/>
    </row>
    <row r="165" spans="14:20" x14ac:dyDescent="0.25">
      <c r="N165" s="6"/>
      <c r="T165" s="1"/>
    </row>
    <row r="166" spans="14:20" x14ac:dyDescent="0.25">
      <c r="N166" s="6"/>
      <c r="T166" s="1"/>
    </row>
    <row r="167" spans="14:20" x14ac:dyDescent="0.25">
      <c r="N167" s="6"/>
      <c r="T167" s="1"/>
    </row>
    <row r="168" spans="14:20" x14ac:dyDescent="0.25">
      <c r="N168" s="6"/>
      <c r="T168" s="1"/>
    </row>
    <row r="169" spans="14:20" x14ac:dyDescent="0.25">
      <c r="N169" s="6"/>
      <c r="T169" s="1"/>
    </row>
    <row r="170" spans="14:20" x14ac:dyDescent="0.25">
      <c r="N170" s="6"/>
      <c r="T170" s="1"/>
    </row>
    <row r="171" spans="14:20" x14ac:dyDescent="0.25">
      <c r="N171" s="6"/>
      <c r="T171" s="1"/>
    </row>
    <row r="172" spans="14:20" x14ac:dyDescent="0.25">
      <c r="N172" s="6"/>
      <c r="T172" s="1"/>
    </row>
    <row r="173" spans="14:20" x14ac:dyDescent="0.25">
      <c r="N173" s="6"/>
      <c r="T173" s="1"/>
    </row>
    <row r="174" spans="14:20" x14ac:dyDescent="0.25">
      <c r="N174" s="6"/>
      <c r="T174" s="1"/>
    </row>
    <row r="175" spans="14:20" x14ac:dyDescent="0.25">
      <c r="N175" s="6"/>
      <c r="T175" s="1"/>
    </row>
    <row r="176" spans="14:20" x14ac:dyDescent="0.25">
      <c r="N176" s="6"/>
      <c r="T176" s="1"/>
    </row>
    <row r="177" spans="14:20" x14ac:dyDescent="0.25">
      <c r="N177" s="6"/>
      <c r="T177" s="1"/>
    </row>
    <row r="178" spans="14:20" x14ac:dyDescent="0.25">
      <c r="N178" s="6"/>
      <c r="T178" s="1"/>
    </row>
    <row r="179" spans="14:20" x14ac:dyDescent="0.25">
      <c r="N179" s="6"/>
      <c r="T179" s="1"/>
    </row>
    <row r="180" spans="14:20" x14ac:dyDescent="0.25">
      <c r="N180" s="1"/>
      <c r="T180" s="1"/>
    </row>
    <row r="181" spans="14:20" x14ac:dyDescent="0.25">
      <c r="N181" s="1"/>
      <c r="T181" s="1"/>
    </row>
    <row r="182" spans="14:20" x14ac:dyDescent="0.25">
      <c r="N182" s="1"/>
      <c r="T182" s="1"/>
    </row>
    <row r="183" spans="14:20" x14ac:dyDescent="0.25">
      <c r="N183" s="1"/>
      <c r="T183" s="1"/>
    </row>
    <row r="184" spans="14:20" x14ac:dyDescent="0.25">
      <c r="N184" s="1"/>
      <c r="T184" s="1"/>
    </row>
    <row r="185" spans="14:20" x14ac:dyDescent="0.25">
      <c r="N185" s="1"/>
      <c r="T185" s="1"/>
    </row>
    <row r="186" spans="14:20" x14ac:dyDescent="0.25">
      <c r="N186" s="1"/>
      <c r="T186" s="1"/>
    </row>
    <row r="187" spans="14:20" x14ac:dyDescent="0.25">
      <c r="N187" s="1"/>
      <c r="T187" s="1"/>
    </row>
    <row r="188" spans="14:20" x14ac:dyDescent="0.25">
      <c r="N188" s="1"/>
      <c r="T188" s="1"/>
    </row>
    <row r="189" spans="14:20" x14ac:dyDescent="0.25">
      <c r="N189" s="1"/>
      <c r="T189" s="1"/>
    </row>
    <row r="190" spans="14:20" x14ac:dyDescent="0.25">
      <c r="N190" s="1"/>
      <c r="T190" s="1"/>
    </row>
    <row r="191" spans="14:20" x14ac:dyDescent="0.25">
      <c r="N191" s="1"/>
      <c r="T191" s="1"/>
    </row>
    <row r="192" spans="14:20" x14ac:dyDescent="0.25">
      <c r="N192" s="1"/>
      <c r="T192" s="1"/>
    </row>
    <row r="193" spans="14:20" x14ac:dyDescent="0.25">
      <c r="N193" s="1"/>
      <c r="T193" s="1"/>
    </row>
    <row r="194" spans="14:20" x14ac:dyDescent="0.25">
      <c r="N194" s="1"/>
      <c r="T194" s="1"/>
    </row>
    <row r="195" spans="14:20" x14ac:dyDescent="0.25">
      <c r="N195" s="1"/>
      <c r="T195" s="1"/>
    </row>
    <row r="196" spans="14:20" x14ac:dyDescent="0.25">
      <c r="N196" s="1"/>
      <c r="T196" s="1"/>
    </row>
    <row r="197" spans="14:20" x14ac:dyDescent="0.25">
      <c r="N197" s="1"/>
      <c r="T197" s="1"/>
    </row>
    <row r="198" spans="14:20" x14ac:dyDescent="0.25">
      <c r="N198" s="1"/>
      <c r="T198" s="1"/>
    </row>
    <row r="199" spans="14:20" x14ac:dyDescent="0.25">
      <c r="N199" s="1"/>
      <c r="T199" s="1"/>
    </row>
    <row r="200" spans="14:20" x14ac:dyDescent="0.25">
      <c r="N200" s="1"/>
      <c r="T200" s="1"/>
    </row>
    <row r="201" spans="14:20" x14ac:dyDescent="0.25">
      <c r="N201" s="1"/>
      <c r="T201" s="1"/>
    </row>
    <row r="202" spans="14:20" x14ac:dyDescent="0.25">
      <c r="N202" s="1"/>
    </row>
    <row r="203" spans="14:20" x14ac:dyDescent="0.25">
      <c r="N203" s="1"/>
    </row>
    <row r="204" spans="14:20" x14ac:dyDescent="0.25">
      <c r="N204" s="1"/>
    </row>
    <row r="205" spans="14:20" x14ac:dyDescent="0.25">
      <c r="N205" s="1"/>
    </row>
    <row r="206" spans="14:20" x14ac:dyDescent="0.25">
      <c r="N206" s="1"/>
    </row>
    <row r="207" spans="14:20" x14ac:dyDescent="0.25">
      <c r="N207" s="1"/>
    </row>
    <row r="208" spans="14:20" x14ac:dyDescent="0.25">
      <c r="N208" s="1"/>
    </row>
    <row r="209" spans="14:14" x14ac:dyDescent="0.25">
      <c r="N209" s="1"/>
    </row>
    <row r="210" spans="14:14" x14ac:dyDescent="0.25">
      <c r="N210" s="1"/>
    </row>
    <row r="211" spans="14:14" x14ac:dyDescent="0.25">
      <c r="N211" s="1"/>
    </row>
    <row r="212" spans="14:14" x14ac:dyDescent="0.25">
      <c r="N212" s="1"/>
    </row>
    <row r="213" spans="14:14" x14ac:dyDescent="0.25">
      <c r="N213" s="1"/>
    </row>
    <row r="214" spans="14:14" x14ac:dyDescent="0.25">
      <c r="N214" s="1"/>
    </row>
    <row r="215" spans="14:14" x14ac:dyDescent="0.25">
      <c r="N215" s="1"/>
    </row>
    <row r="216" spans="14:14" x14ac:dyDescent="0.25">
      <c r="N216" s="1"/>
    </row>
    <row r="217" spans="14:14" x14ac:dyDescent="0.25">
      <c r="N217" s="1"/>
    </row>
    <row r="218" spans="14:14" x14ac:dyDescent="0.25">
      <c r="N218" s="1"/>
    </row>
    <row r="219" spans="14:14" x14ac:dyDescent="0.25">
      <c r="N219" s="1"/>
    </row>
    <row r="220" spans="14:14" x14ac:dyDescent="0.25">
      <c r="N220" s="1"/>
    </row>
    <row r="221" spans="14:14" x14ac:dyDescent="0.25">
      <c r="N221" s="1"/>
    </row>
    <row r="222" spans="14:14" x14ac:dyDescent="0.25">
      <c r="N222" s="1"/>
    </row>
    <row r="223" spans="14:14" x14ac:dyDescent="0.25">
      <c r="N223" s="1"/>
    </row>
    <row r="224" spans="14:14" x14ac:dyDescent="0.25">
      <c r="N224" s="1"/>
    </row>
    <row r="225" spans="14:14" x14ac:dyDescent="0.25">
      <c r="N225" s="1"/>
    </row>
    <row r="226" spans="14:14" x14ac:dyDescent="0.25">
      <c r="N226" s="1"/>
    </row>
    <row r="227" spans="14:14" x14ac:dyDescent="0.25">
      <c r="N227" s="1"/>
    </row>
    <row r="228" spans="14:14" x14ac:dyDescent="0.25">
      <c r="N228" s="1"/>
    </row>
    <row r="229" spans="14:14" x14ac:dyDescent="0.25">
      <c r="N229" s="1"/>
    </row>
    <row r="230" spans="14:14" x14ac:dyDescent="0.25">
      <c r="N230" s="1"/>
    </row>
    <row r="231" spans="14:14" x14ac:dyDescent="0.25">
      <c r="N231" s="1"/>
    </row>
    <row r="232" spans="14:14" x14ac:dyDescent="0.25">
      <c r="N232" s="1"/>
    </row>
    <row r="233" spans="14:14" x14ac:dyDescent="0.25">
      <c r="N233" s="1"/>
    </row>
    <row r="234" spans="14:14" x14ac:dyDescent="0.25">
      <c r="N234" s="1"/>
    </row>
    <row r="235" spans="14:14" x14ac:dyDescent="0.25">
      <c r="N235" s="1"/>
    </row>
    <row r="236" spans="14:14" x14ac:dyDescent="0.25">
      <c r="N236" s="1"/>
    </row>
    <row r="237" spans="14:14" x14ac:dyDescent="0.25">
      <c r="N237" s="1"/>
    </row>
    <row r="238" spans="14:14" x14ac:dyDescent="0.25">
      <c r="N238" s="1"/>
    </row>
    <row r="239" spans="14:14" x14ac:dyDescent="0.25">
      <c r="N239" s="1"/>
    </row>
    <row r="240" spans="14:14" x14ac:dyDescent="0.25">
      <c r="N240" s="1"/>
    </row>
    <row r="241" spans="14:14" x14ac:dyDescent="0.25">
      <c r="N241" s="1"/>
    </row>
    <row r="242" spans="14:14" x14ac:dyDescent="0.25">
      <c r="N242" s="1"/>
    </row>
    <row r="243" spans="14:14" x14ac:dyDescent="0.25">
      <c r="N243" s="1"/>
    </row>
    <row r="244" spans="14:14" x14ac:dyDescent="0.25">
      <c r="N244" s="1"/>
    </row>
    <row r="245" spans="14:14" x14ac:dyDescent="0.25">
      <c r="N245" s="1"/>
    </row>
    <row r="246" spans="14:14" x14ac:dyDescent="0.25">
      <c r="N246" s="1"/>
    </row>
    <row r="247" spans="14:14" x14ac:dyDescent="0.25">
      <c r="N247" s="1"/>
    </row>
  </sheetData>
  <mergeCells count="30">
    <mergeCell ref="T10:U11"/>
    <mergeCell ref="J12:J13"/>
    <mergeCell ref="D5:I7"/>
    <mergeCell ref="J5:O9"/>
    <mergeCell ref="K12:K13"/>
    <mergeCell ref="L12:L13"/>
    <mergeCell ref="M12:M13"/>
    <mergeCell ref="N12:N13"/>
    <mergeCell ref="O12:O13"/>
    <mergeCell ref="J10:K11"/>
    <mergeCell ref="L10:M11"/>
    <mergeCell ref="N10:O11"/>
    <mergeCell ref="P10:Q11"/>
    <mergeCell ref="R10:S11"/>
    <mergeCell ref="U12:U13"/>
    <mergeCell ref="B5:C13"/>
    <mergeCell ref="P12:P13"/>
    <mergeCell ref="Q12:Q13"/>
    <mergeCell ref="R12:R13"/>
    <mergeCell ref="S12:S13"/>
    <mergeCell ref="T12:T13"/>
    <mergeCell ref="P5:U9"/>
    <mergeCell ref="D8:F9"/>
    <mergeCell ref="G8:I9"/>
    <mergeCell ref="D10:D13"/>
    <mergeCell ref="E10:E13"/>
    <mergeCell ref="F10:F13"/>
    <mergeCell ref="G10:G13"/>
    <mergeCell ref="H10:H13"/>
    <mergeCell ref="I10:I13"/>
  </mergeCells>
  <phoneticPr fontId="0" type="noConversion"/>
  <pageMargins left="0.75" right="0.75" top="1" bottom="1" header="0.5" footer="0.5"/>
  <pageSetup paperSize="3"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5A0EC9-A9A7-4759-8CEC-3634CDC261E5}"/>
</file>

<file path=customXml/itemProps2.xml><?xml version="1.0" encoding="utf-8"?>
<ds:datastoreItem xmlns:ds="http://schemas.openxmlformats.org/officeDocument/2006/customXml" ds:itemID="{04C1AB44-56CB-4FCD-A352-5975596F3281}"/>
</file>

<file path=customXml/itemProps3.xml><?xml version="1.0" encoding="utf-8"?>
<ds:datastoreItem xmlns:ds="http://schemas.openxmlformats.org/officeDocument/2006/customXml" ds:itemID="{90E02758-6C6C-4B31-8C65-7A8DB40DD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2020-04-23T21:05:16Z</cp:lastPrinted>
  <dcterms:created xsi:type="dcterms:W3CDTF">2003-04-24T14:06:32Z</dcterms:created>
  <dcterms:modified xsi:type="dcterms:W3CDTF">2020-04-23T21:06:18Z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