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2019-Annual\Monthly\SEP19\"/>
    </mc:Choice>
  </mc:AlternateContent>
  <xr:revisionPtr revIDLastSave="0" documentId="13_ncr:1_{7DBDEA0C-5F13-4907-9AD2-2D98D913B97A}" xr6:coauthVersionLast="41" xr6:coauthVersionMax="41" xr10:uidLastSave="{00000000-0000-0000-0000-000000000000}"/>
  <bookViews>
    <workbookView xWindow="-28920" yWindow="-120" windowWidth="29040" windowHeight="15840" xr2:uid="{6C599A96-0F64-462C-938F-955061A5CD56}"/>
  </bookViews>
  <sheets>
    <sheet name="Table_2A" sheetId="1" r:id="rId1"/>
    <sheet name="Sheet2" sheetId="2" r:id="rId2"/>
    <sheet name="Sheet3" sheetId="3" r:id="rId3"/>
  </sheets>
  <definedNames>
    <definedName name="_xlnm.Print_Area" localSheetId="0">Table_2A!$B$2:$U$82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P69" i="1"/>
  <c r="Q69" i="1" s="1"/>
  <c r="J69" i="1"/>
  <c r="K69" i="1" s="1"/>
  <c r="P67" i="1"/>
  <c r="Q67" i="1" s="1"/>
  <c r="J67" i="1"/>
  <c r="K67" i="1" s="1"/>
  <c r="P66" i="1"/>
  <c r="Q66" i="1" s="1"/>
  <c r="J66" i="1"/>
  <c r="K66" i="1" s="1"/>
  <c r="P62" i="1"/>
  <c r="Q62" i="1" s="1"/>
  <c r="J62" i="1"/>
  <c r="K62" i="1" s="1"/>
  <c r="P60" i="1"/>
  <c r="Q60" i="1" s="1"/>
  <c r="J60" i="1"/>
  <c r="K60" i="1" s="1"/>
  <c r="P58" i="1"/>
  <c r="J58" i="1"/>
  <c r="P56" i="1"/>
  <c r="Q56" i="1" s="1"/>
  <c r="J56" i="1"/>
  <c r="K56" i="1" s="1"/>
  <c r="P50" i="1"/>
  <c r="Q50" i="1" s="1"/>
  <c r="K50" i="1"/>
  <c r="J50" i="1"/>
  <c r="P49" i="1"/>
  <c r="Q49" i="1" s="1"/>
  <c r="J49" i="1"/>
  <c r="K49" i="1" s="1"/>
  <c r="P43" i="1"/>
  <c r="Q43" i="1" s="1"/>
  <c r="J43" i="1"/>
  <c r="K43" i="1" s="1"/>
  <c r="P42" i="1"/>
  <c r="Q42" i="1" s="1"/>
  <c r="K42" i="1"/>
  <c r="J42" i="1"/>
  <c r="P41" i="1"/>
  <c r="Q41" i="1" s="1"/>
  <c r="J41" i="1"/>
  <c r="K41" i="1" s="1"/>
  <c r="J40" i="1"/>
  <c r="K40" i="1" s="1"/>
  <c r="H40" i="1"/>
  <c r="P40" i="1" s="1"/>
  <c r="Q40" i="1" s="1"/>
  <c r="G40" i="1"/>
  <c r="P38" i="1"/>
  <c r="Q38" i="1" s="1"/>
  <c r="J38" i="1"/>
  <c r="K38" i="1" s="1"/>
  <c r="P37" i="1"/>
  <c r="Q37" i="1" s="1"/>
  <c r="J37" i="1"/>
  <c r="K37" i="1" s="1"/>
  <c r="P36" i="1"/>
  <c r="Q36" i="1" s="1"/>
  <c r="K36" i="1"/>
  <c r="J36" i="1"/>
  <c r="H35" i="1"/>
  <c r="P35" i="1" s="1"/>
  <c r="Q35" i="1" s="1"/>
  <c r="G35" i="1"/>
  <c r="P33" i="1"/>
  <c r="Q33" i="1" s="1"/>
  <c r="J33" i="1"/>
  <c r="K33" i="1" s="1"/>
  <c r="Q32" i="1"/>
  <c r="P32" i="1"/>
  <c r="J32" i="1"/>
  <c r="K32" i="1" s="1"/>
  <c r="Q31" i="1"/>
  <c r="P31" i="1"/>
  <c r="J31" i="1"/>
  <c r="K31" i="1" s="1"/>
  <c r="P30" i="1"/>
  <c r="Q30" i="1" s="1"/>
  <c r="J30" i="1"/>
  <c r="K30" i="1" s="1"/>
  <c r="P29" i="1"/>
  <c r="Q29" i="1" s="1"/>
  <c r="K29" i="1"/>
  <c r="J29" i="1"/>
  <c r="P28" i="1"/>
  <c r="Q28" i="1" s="1"/>
  <c r="K28" i="1"/>
  <c r="J28" i="1"/>
  <c r="H27" i="1"/>
  <c r="P27" i="1" s="1"/>
  <c r="Q27" i="1" s="1"/>
  <c r="G27" i="1"/>
  <c r="J27" i="1" s="1"/>
  <c r="K27" i="1" s="1"/>
  <c r="H25" i="1"/>
  <c r="P25" i="1" s="1"/>
  <c r="Q25" i="1" s="1"/>
  <c r="G25" i="1"/>
  <c r="J25" i="1" s="1"/>
  <c r="K25" i="1" s="1"/>
  <c r="H24" i="1"/>
  <c r="P24" i="1" s="1"/>
  <c r="Q24" i="1" s="1"/>
  <c r="G24" i="1"/>
  <c r="G23" i="1" s="1"/>
  <c r="J23" i="1" s="1"/>
  <c r="K23" i="1" s="1"/>
  <c r="H23" i="1"/>
  <c r="P23" i="1" s="1"/>
  <c r="Q23" i="1" s="1"/>
  <c r="J22" i="1"/>
  <c r="K22" i="1" s="1"/>
  <c r="H22" i="1"/>
  <c r="P22" i="1" s="1"/>
  <c r="Q22" i="1" s="1"/>
  <c r="G22" i="1"/>
  <c r="H21" i="1"/>
  <c r="G21" i="1"/>
  <c r="J21" i="1" s="1"/>
  <c r="K21" i="1" s="1"/>
  <c r="J20" i="1"/>
  <c r="K20" i="1" s="1"/>
  <c r="H20" i="1"/>
  <c r="G20" i="1"/>
  <c r="Q15" i="1"/>
  <c r="K15" i="1"/>
  <c r="J15" i="1"/>
  <c r="H19" i="1" l="1"/>
  <c r="H17" i="1"/>
  <c r="P19" i="1"/>
  <c r="Q19" i="1" s="1"/>
  <c r="P20" i="1"/>
  <c r="Q20" i="1" s="1"/>
  <c r="J24" i="1"/>
  <c r="K24" i="1" s="1"/>
  <c r="J35" i="1"/>
  <c r="K35" i="1" s="1"/>
  <c r="P21" i="1"/>
  <c r="Q21" i="1" s="1"/>
  <c r="G19" i="1"/>
  <c r="P17" i="1" l="1"/>
  <c r="Q17" i="1" s="1"/>
  <c r="G17" i="1"/>
  <c r="J19" i="1"/>
  <c r="K19" i="1" s="1"/>
  <c r="J17" i="1" l="1"/>
  <c r="K17" i="1" s="1"/>
</calcChain>
</file>

<file path=xl/sharedStrings.xml><?xml version="1.0" encoding="utf-8"?>
<sst xmlns="http://schemas.openxmlformats.org/spreadsheetml/2006/main" count="82" uniqueCount="74">
  <si>
    <t>JURISDICTION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</si>
  <si>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</si>
  <si>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</si>
  <si>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</si>
  <si>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</si>
  <si>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</si>
  <si>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</si>
  <si>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</si>
  <si>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</si>
  <si>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</si>
  <si>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</si>
  <si>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</si>
  <si>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</si>
  <si>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</si>
  <si>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</si>
  <si>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</si>
  <si>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</si>
  <si>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</si>
  <si>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</si>
  <si>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</si>
  <si>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</si>
  <si>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</si>
  <si>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</si>
  <si>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</si>
  <si>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</si>
  <si>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</si>
  <si>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</si>
  <si>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</si>
  <si>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</si>
  <si>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</si>
  <si>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</si>
  <si>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</si>
  <si>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</si>
  <si>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</si>
  <si>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</si>
  <si>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</si>
  <si>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</si>
  <si>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</si>
  <si>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</si>
  <si>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</si>
  <si>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</si>
  <si>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</si>
  <si>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</si>
  <si>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</si>
  <si>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</si>
  <si>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</si>
  <si>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</si>
  <si>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</si>
  <si>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</si>
  <si>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</si>
  <si>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</si>
  <si>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</si>
  <si>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</si>
  <si>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Table 2A.</t>
  </si>
  <si>
    <t>NEW HOUSING UNITS(1) AUTHORIZED FOR CONSTRUCTION:  YEAR TO DATE SEPTEMBER 2019 AND 2018</t>
  </si>
  <si>
    <t>YEAR TO DATE</t>
  </si>
  <si>
    <t>TOTAL HOUSING UNITS</t>
  </si>
  <si>
    <t>SINGLE-FAMILY UNITS</t>
  </si>
  <si>
    <t>SEPTEMBER 2019</t>
  </si>
  <si>
    <t>SEPTEMBER 2018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</si>
  <si>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</si>
  <si>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</si>
  <si>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</si>
  <si>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</si>
  <si>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</si>
  <si>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</si>
  <si>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</si>
  <si>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</si>
  <si>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 xml:space="preserve"> GARRETT</t>
  </si>
  <si>
    <t xml:space="preserve"> WASHINGTON</t>
  </si>
  <si>
    <t xml:space="preserve">  CECIL</t>
  </si>
  <si>
    <t xml:space="preserve">  QUEEN ANNE'S</t>
  </si>
  <si>
    <t xml:space="preserve">  SOMERSET </t>
  </si>
  <si>
    <t xml:space="preserve">  WICOMICO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</si>
</sst>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rgb="FFFF0000"/>
      <name val="Cambria"/>
      <family val="1"/>
    </font>
    <font>
      <i/>
      <sz val="11"/>
      <color rgb="FFFF0000"/>
      <name val="Cambria"/>
      <family val="1"/>
    </font>
    <font>
      <b/>
      <sz val="11"/>
      <color rgb="FFFF0000"/>
      <name val="Cambria"/>
      <family val="1"/>
    </font>
    <font>
      <b/>
      <i/>
      <sz val="11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41" fontId="2" fillId="0" borderId="0" xfId="0" applyNumberFormat="1" applyFont="1"/>
    <xf numFmtId="0" fontId="3" fillId="0" borderId="0" xfId="0" applyFont="1" applyBorder="1"/>
    <xf numFmtId="41" fontId="2" fillId="0" borderId="13" xfId="0" applyNumberFormat="1" applyFont="1" applyBorder="1"/>
    <xf numFmtId="41" fontId="2" fillId="0" borderId="16" xfId="0" applyNumberFormat="1" applyFont="1" applyBorder="1"/>
    <xf numFmtId="41" fontId="3" fillId="0" borderId="6" xfId="0" applyNumberFormat="1" applyFont="1" applyBorder="1"/>
    <xf numFmtId="41" fontId="3" fillId="0" borderId="20" xfId="0" applyNumberFormat="1" applyFont="1" applyBorder="1"/>
    <xf numFmtId="41" fontId="3" fillId="0" borderId="8" xfId="0" applyNumberFormat="1" applyFont="1" applyBorder="1"/>
    <xf numFmtId="3" fontId="3" fillId="0" borderId="6" xfId="0" applyNumberFormat="1" applyFont="1" applyBorder="1"/>
    <xf numFmtId="41" fontId="2" fillId="0" borderId="20" xfId="0" applyNumberFormat="1" applyFont="1" applyBorder="1"/>
    <xf numFmtId="41" fontId="2" fillId="0" borderId="8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3" fontId="5" fillId="0" borderId="6" xfId="0" applyNumberFormat="1" applyFont="1" applyBorder="1"/>
    <xf numFmtId="0" fontId="2" fillId="0" borderId="6" xfId="0" applyFont="1" applyBorder="1"/>
    <xf numFmtId="41" fontId="4" fillId="0" borderId="0" xfId="0" applyNumberFormat="1" applyFont="1" applyBorder="1"/>
    <xf numFmtId="41" fontId="2" fillId="0" borderId="37" xfId="0" applyNumberFormat="1" applyFont="1" applyBorder="1"/>
    <xf numFmtId="41" fontId="2" fillId="0" borderId="38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0" fontId="2" fillId="0" borderId="0" xfId="0" applyFont="1" applyAlignment="1"/>
    <xf numFmtId="0" fontId="4" fillId="0" borderId="0" xfId="0" applyFont="1" applyAlignment="1"/>
    <xf numFmtId="41" fontId="4" fillId="0" borderId="19" xfId="0" applyNumberFormat="1" applyFont="1" applyBorder="1"/>
    <xf numFmtId="0" fontId="4" fillId="0" borderId="19" xfId="0" applyFont="1" applyBorder="1"/>
    <xf numFmtId="41" fontId="2" fillId="0" borderId="6" xfId="0" applyNumberFormat="1" applyFont="1" applyBorder="1"/>
    <xf numFmtId="41" fontId="4" fillId="0" borderId="6" xfId="0" applyNumberFormat="1" applyFont="1" applyBorder="1"/>
    <xf numFmtId="41" fontId="4" fillId="0" borderId="34" xfId="0" applyNumberFormat="1" applyFont="1" applyBorder="1"/>
    <xf numFmtId="1" fontId="5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41" fontId="4" fillId="0" borderId="20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165" fontId="7" fillId="0" borderId="0" xfId="3" applyNumberFormat="1" applyFont="1"/>
    <xf numFmtId="0" fontId="7" fillId="0" borderId="0" xfId="0" applyFont="1"/>
    <xf numFmtId="165" fontId="4" fillId="0" borderId="0" xfId="3" applyNumberFormat="1" applyFont="1"/>
    <xf numFmtId="0" fontId="8" fillId="0" borderId="0" xfId="0" applyFont="1"/>
    <xf numFmtId="165" fontId="9" fillId="0" borderId="0" xfId="3" applyNumberFormat="1" applyFont="1"/>
    <xf numFmtId="3" fontId="8" fillId="0" borderId="0" xfId="0" applyNumberFormat="1" applyFont="1"/>
    <xf numFmtId="0" fontId="9" fillId="0" borderId="0" xfId="0" applyFont="1"/>
    <xf numFmtId="0" fontId="5" fillId="0" borderId="0" xfId="0" applyFont="1"/>
    <xf numFmtId="165" fontId="5" fillId="0" borderId="0" xfId="3" applyNumberFormat="1" applyFont="1"/>
    <xf numFmtId="165" fontId="4" fillId="0" borderId="0" xfId="3" applyNumberFormat="1" applyFont="1" applyAlignment="1"/>
    <xf numFmtId="41" fontId="2" fillId="0" borderId="44" xfId="0" applyNumberFormat="1" applyFont="1" applyBorder="1"/>
    <xf numFmtId="1" fontId="2" fillId="0" borderId="15" xfId="0" applyNumberFormat="1" applyFont="1" applyBorder="1" applyAlignment="1">
      <alignment horizontal="center"/>
    </xf>
    <xf numFmtId="41" fontId="4" fillId="0" borderId="13" xfId="0" applyNumberFormat="1" applyFont="1" applyBorder="1"/>
    <xf numFmtId="41" fontId="4" fillId="0" borderId="15" xfId="0" applyNumberFormat="1" applyFont="1" applyBorder="1"/>
    <xf numFmtId="41" fontId="4" fillId="0" borderId="12" xfId="0" applyNumberFormat="1" applyFont="1" applyBorder="1"/>
    <xf numFmtId="41" fontId="4" fillId="0" borderId="14" xfId="0" applyNumberFormat="1" applyFont="1" applyBorder="1"/>
    <xf numFmtId="41" fontId="4" fillId="0" borderId="40" xfId="0" applyNumberFormat="1" applyFont="1" applyBorder="1"/>
    <xf numFmtId="41" fontId="4" fillId="0" borderId="41" xfId="0" applyNumberFormat="1" applyFont="1" applyBorder="1"/>
    <xf numFmtId="41" fontId="3" fillId="0" borderId="0" xfId="2" applyNumberFormat="1" applyFont="1" applyBorder="1" applyAlignment="1">
      <alignment horizontal="center"/>
    </xf>
    <xf numFmtId="165" fontId="5" fillId="0" borderId="0" xfId="2" applyNumberFormat="1" applyFont="1" applyBorder="1"/>
    <xf numFmtId="41" fontId="5" fillId="0" borderId="21" xfId="2" applyNumberFormat="1" applyFont="1" applyBorder="1"/>
    <xf numFmtId="165" fontId="5" fillId="0" borderId="20" xfId="2" applyNumberFormat="1" applyFont="1" applyBorder="1"/>
    <xf numFmtId="165" fontId="5" fillId="0" borderId="20" xfId="0" applyNumberFormat="1" applyFont="1" applyBorder="1"/>
    <xf numFmtId="165" fontId="5" fillId="0" borderId="19" xfId="2" applyNumberFormat="1" applyFont="1" applyBorder="1"/>
    <xf numFmtId="1" fontId="5" fillId="0" borderId="20" xfId="2" applyNumberFormat="1" applyFont="1" applyBorder="1" applyAlignment="1">
      <alignment horizontal="center"/>
    </xf>
    <xf numFmtId="1" fontId="5" fillId="0" borderId="7" xfId="2" applyNumberFormat="1" applyFont="1" applyBorder="1" applyAlignment="1">
      <alignment horizontal="center"/>
    </xf>
    <xf numFmtId="41" fontId="5" fillId="0" borderId="0" xfId="2" applyNumberFormat="1" applyFont="1" applyBorder="1"/>
    <xf numFmtId="41" fontId="5" fillId="0" borderId="20" xfId="2" applyNumberFormat="1" applyFont="1" applyBorder="1"/>
    <xf numFmtId="41" fontId="5" fillId="0" borderId="9" xfId="2" applyNumberFormat="1" applyFont="1" applyBorder="1"/>
    <xf numFmtId="1" fontId="2" fillId="0" borderId="0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0" xfId="0" applyFont="1" applyBorder="1"/>
    <xf numFmtId="0" fontId="4" fillId="0" borderId="21" xfId="0" applyFont="1" applyBorder="1"/>
    <xf numFmtId="165" fontId="4" fillId="0" borderId="20" xfId="0" applyNumberFormat="1" applyFont="1" applyBorder="1"/>
    <xf numFmtId="41" fontId="4" fillId="0" borderId="20" xfId="2" applyNumberFormat="1" applyFont="1" applyBorder="1"/>
    <xf numFmtId="1" fontId="4" fillId="0" borderId="20" xfId="0" applyNumberFormat="1" applyFont="1" applyBorder="1" applyAlignment="1">
      <alignment horizontal="center"/>
    </xf>
    <xf numFmtId="10" fontId="4" fillId="0" borderId="20" xfId="0" applyNumberFormat="1" applyFont="1" applyBorder="1"/>
    <xf numFmtId="10" fontId="4" fillId="0" borderId="0" xfId="0" applyNumberFormat="1" applyFont="1" applyBorder="1"/>
    <xf numFmtId="0" fontId="4" fillId="0" borderId="9" xfId="0" applyFont="1" applyBorder="1"/>
    <xf numFmtId="1" fontId="3" fillId="0" borderId="0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9" xfId="0" applyFont="1" applyBorder="1"/>
    <xf numFmtId="41" fontId="4" fillId="0" borderId="21" xfId="0" applyNumberFormat="1" applyFont="1" applyBorder="1"/>
    <xf numFmtId="10" fontId="4" fillId="0" borderId="20" xfId="2" applyNumberFormat="1" applyFont="1" applyBorder="1"/>
    <xf numFmtId="165" fontId="4" fillId="0" borderId="0" xfId="2" applyNumberFormat="1" applyFont="1" applyBorder="1"/>
    <xf numFmtId="41" fontId="4" fillId="0" borderId="21" xfId="2" applyNumberFormat="1" applyFont="1" applyBorder="1"/>
    <xf numFmtId="165" fontId="4" fillId="0" borderId="20" xfId="2" applyNumberFormat="1" applyFont="1" applyBorder="1"/>
    <xf numFmtId="165" fontId="4" fillId="0" borderId="19" xfId="2" applyNumberFormat="1" applyFont="1" applyBorder="1"/>
    <xf numFmtId="41" fontId="4" fillId="0" borderId="0" xfId="2" applyNumberFormat="1" applyFont="1" applyBorder="1"/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21" xfId="0" applyNumberFormat="1" applyFont="1" applyBorder="1"/>
    <xf numFmtId="41" fontId="5" fillId="0" borderId="20" xfId="0" applyNumberFormat="1" applyFont="1" applyBorder="1"/>
    <xf numFmtId="10" fontId="5" fillId="0" borderId="19" xfId="0" applyNumberFormat="1" applyFont="1" applyBorder="1"/>
    <xf numFmtId="41" fontId="5" fillId="0" borderId="0" xfId="0" applyNumberFormat="1" applyFont="1" applyBorder="1"/>
    <xf numFmtId="10" fontId="5" fillId="0" borderId="20" xfId="0" applyNumberFormat="1" applyFont="1" applyBorder="1"/>
    <xf numFmtId="10" fontId="5" fillId="0" borderId="0" xfId="0" applyNumberFormat="1" applyFont="1" applyBorder="1"/>
    <xf numFmtId="3" fontId="4" fillId="0" borderId="21" xfId="0" applyNumberFormat="1" applyFont="1" applyBorder="1"/>
    <xf numFmtId="10" fontId="4" fillId="0" borderId="19" xfId="0" applyNumberFormat="1" applyFont="1" applyBorder="1"/>
    <xf numFmtId="10" fontId="4" fillId="0" borderId="0" xfId="2" applyNumberFormat="1" applyFont="1" applyBorder="1"/>
    <xf numFmtId="10" fontId="4" fillId="0" borderId="19" xfId="2" applyNumberFormat="1" applyFont="1" applyBorder="1"/>
    <xf numFmtId="41" fontId="2" fillId="0" borderId="6" xfId="0" applyNumberFormat="1" applyFont="1" applyBorder="1" applyAlignment="1">
      <alignment horizontal="left"/>
    </xf>
    <xf numFmtId="3" fontId="4" fillId="0" borderId="0" xfId="0" applyNumberFormat="1" applyFont="1" applyBorder="1"/>
    <xf numFmtId="10" fontId="5" fillId="0" borderId="0" xfId="2" applyNumberFormat="1" applyFont="1" applyBorder="1"/>
    <xf numFmtId="0" fontId="5" fillId="0" borderId="19" xfId="0" applyFont="1" applyBorder="1"/>
    <xf numFmtId="1" fontId="2" fillId="0" borderId="35" xfId="0" applyNumberFormat="1" applyFont="1" applyBorder="1" applyAlignment="1">
      <alignment horizontal="center"/>
    </xf>
    <xf numFmtId="10" fontId="4" fillId="0" borderId="37" xfId="2" applyNumberFormat="1" applyFont="1" applyBorder="1"/>
    <xf numFmtId="10" fontId="4" fillId="0" borderId="35" xfId="2" applyNumberFormat="1" applyFont="1" applyBorder="1"/>
    <xf numFmtId="41" fontId="4" fillId="0" borderId="36" xfId="2" applyNumberFormat="1" applyFont="1" applyBorder="1"/>
    <xf numFmtId="10" fontId="4" fillId="0" borderId="37" xfId="0" applyNumberFormat="1" applyFont="1" applyBorder="1"/>
    <xf numFmtId="10" fontId="4" fillId="0" borderId="45" xfId="2" applyNumberFormat="1" applyFont="1" applyBorder="1"/>
    <xf numFmtId="0" fontId="4" fillId="0" borderId="35" xfId="0" applyFont="1" applyBorder="1"/>
    <xf numFmtId="0" fontId="4" fillId="0" borderId="48" xfId="0" applyFont="1" applyBorder="1"/>
    <xf numFmtId="41" fontId="4" fillId="0" borderId="35" xfId="2" applyNumberFormat="1" applyFont="1" applyBorder="1"/>
    <xf numFmtId="1" fontId="4" fillId="0" borderId="35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5" fillId="0" borderId="49" xfId="1" applyNumberFormat="1" applyFont="1" applyBorder="1" applyAlignment="1">
      <alignment horizontal="center" vertical="center"/>
    </xf>
    <xf numFmtId="1" fontId="5" fillId="0" borderId="28" xfId="1" applyNumberFormat="1" applyFont="1" applyBorder="1" applyAlignment="1">
      <alignment horizontal="center" vertical="center"/>
    </xf>
    <xf numFmtId="1" fontId="5" fillId="0" borderId="55" xfId="1" applyNumberFormat="1" applyFont="1" applyBorder="1" applyAlignment="1">
      <alignment horizontal="center" vertical="center"/>
    </xf>
    <xf numFmtId="1" fontId="5" fillId="0" borderId="56" xfId="1" applyNumberFormat="1" applyFont="1" applyBorder="1" applyAlignment="1">
      <alignment horizontal="center" vertical="center"/>
    </xf>
    <xf numFmtId="165" fontId="5" fillId="0" borderId="14" xfId="3" applyNumberFormat="1" applyFont="1" applyBorder="1" applyAlignment="1">
      <alignment horizontal="center" vertical="center"/>
    </xf>
    <xf numFmtId="165" fontId="5" fillId="0" borderId="43" xfId="3" applyNumberFormat="1" applyFont="1" applyBorder="1" applyAlignment="1">
      <alignment horizontal="center" vertical="center"/>
    </xf>
    <xf numFmtId="165" fontId="5" fillId="0" borderId="47" xfId="3" applyNumberFormat="1" applyFont="1" applyBorder="1" applyAlignment="1">
      <alignment horizontal="center" vertical="center"/>
    </xf>
    <xf numFmtId="165" fontId="5" fillId="0" borderId="51" xfId="3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5" fontId="5" fillId="0" borderId="49" xfId="3" applyNumberFormat="1" applyFont="1" applyBorder="1" applyAlignment="1">
      <alignment horizontal="center" vertical="center"/>
    </xf>
    <xf numFmtId="165" fontId="5" fillId="0" borderId="28" xfId="3" applyNumberFormat="1" applyFont="1" applyBorder="1" applyAlignment="1">
      <alignment horizontal="center" vertical="center"/>
    </xf>
    <xf numFmtId="1" fontId="5" fillId="0" borderId="46" xfId="1" applyNumberFormat="1" applyFont="1" applyBorder="1" applyAlignment="1">
      <alignment horizontal="center" vertical="center"/>
    </xf>
    <xf numFmtId="1" fontId="5" fillId="0" borderId="29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5" fontId="5" fillId="0" borderId="17" xfId="3" applyNumberFormat="1" applyFont="1" applyBorder="1" applyAlignment="1">
      <alignment horizontal="center" vertical="center" wrapText="1"/>
    </xf>
    <xf numFmtId="165" fontId="5" fillId="0" borderId="22" xfId="3" applyNumberFormat="1" applyFont="1" applyBorder="1" applyAlignment="1">
      <alignment horizontal="center" vertical="center" wrapText="1"/>
    </xf>
    <xf numFmtId="165" fontId="5" fillId="0" borderId="31" xfId="3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dimension ref="A2:U83"/>
  <sheetViews>
    <sheetView tabSelected="1" topLeftCell="A46" workbookViewId="0">
      <selection activeCell="B2" sqref="B2:U82"/>
    </sheetView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8.375" bestFit="1" customWidth="1"/>
    <col min="7" max="7" width="8.625" bestFit="1" customWidth="1"/>
    <col min="9" max="9" width="8.375" bestFit="1" customWidth="1"/>
    <col min="10" max="10" width="8.75" bestFit="1" customWidth="1"/>
    <col min="11" max="11" width="8" bestFit="1" customWidth="1"/>
    <col min="12" max="13" width="8.375" bestFit="1" customWidth="1"/>
    <col min="14" max="15" width="6.125" bestFit="1" customWidth="1"/>
    <col min="16" max="16" width="7.25" bestFit="1" customWidth="1"/>
    <col min="17" max="17" width="8" bestFit="1" customWidth="1"/>
    <col min="18" max="19" width="8.375" bestFit="1" customWidth="1"/>
    <col min="20" max="21" width="6.125" bestFit="1" customWidth="1"/>
  </cols>
  <sheetData>
    <row r="2" spans="1:21" x14ac:dyDescent="0.2">
      <c r="A2" s="4"/>
      <c r="B2" s="2" t="s">
        <v>53</v>
      </c>
      <c r="C2" s="37"/>
      <c r="D2" s="38"/>
      <c r="E2" s="38"/>
      <c r="F2" s="39"/>
      <c r="G2" s="38"/>
      <c r="H2" s="38"/>
      <c r="I2" s="39"/>
      <c r="J2" s="40"/>
      <c r="K2" s="39"/>
      <c r="L2" s="39"/>
      <c r="M2" s="39"/>
      <c r="N2" s="35"/>
      <c r="O2" s="35"/>
      <c r="P2" s="40"/>
      <c r="Q2" s="39"/>
      <c r="R2" s="41"/>
      <c r="S2" s="41"/>
      <c r="T2" s="35"/>
      <c r="U2" s="35"/>
    </row>
    <row r="3" spans="1:21" x14ac:dyDescent="0.2">
      <c r="A3" s="2"/>
      <c r="B3" s="2" t="s">
        <v>54</v>
      </c>
      <c r="C3" s="37"/>
      <c r="D3" s="42"/>
      <c r="E3" s="42"/>
      <c r="F3" s="43"/>
      <c r="G3" s="44"/>
      <c r="H3" s="44"/>
      <c r="I3" s="43"/>
      <c r="J3" s="45"/>
      <c r="K3" s="43"/>
      <c r="L3" s="43"/>
      <c r="M3" s="43"/>
      <c r="N3" s="46"/>
      <c r="O3" s="46"/>
      <c r="P3" s="45"/>
      <c r="Q3" s="43"/>
      <c r="R3" s="47"/>
      <c r="S3" s="47"/>
      <c r="T3" s="46"/>
      <c r="U3" s="46"/>
    </row>
    <row r="4" spans="1:21" ht="15" thickBot="1" x14ac:dyDescent="0.25">
      <c r="A4" s="2"/>
      <c r="B4" s="25"/>
      <c r="C4" s="25"/>
      <c r="D4" s="25"/>
      <c r="E4" s="25"/>
      <c r="F4" s="48"/>
      <c r="G4" s="25"/>
      <c r="H4" s="25"/>
      <c r="I4" s="48"/>
      <c r="J4" s="26"/>
      <c r="K4" s="48"/>
      <c r="L4" s="48"/>
      <c r="M4" s="48"/>
      <c r="N4" s="26"/>
      <c r="O4" s="26"/>
      <c r="P4" s="26"/>
      <c r="Q4" s="48"/>
      <c r="R4" s="48"/>
      <c r="S4" s="48"/>
      <c r="T4" s="26"/>
      <c r="U4" s="26"/>
    </row>
    <row r="5" spans="1:21" ht="15" thickTop="1" x14ac:dyDescent="0.2">
      <c r="A5" s="2"/>
      <c r="B5" s="170" t="s">
        <v>0</v>
      </c>
      <c r="C5" s="143"/>
      <c r="D5" s="141" t="s">
        <v>55</v>
      </c>
      <c r="E5" s="142"/>
      <c r="F5" s="142"/>
      <c r="G5" s="142"/>
      <c r="H5" s="142"/>
      <c r="I5" s="143"/>
      <c r="J5" s="142" t="s">
        <v>56</v>
      </c>
      <c r="K5" s="142"/>
      <c r="L5" s="142"/>
      <c r="M5" s="142"/>
      <c r="N5" s="142"/>
      <c r="O5" s="143"/>
      <c r="P5" s="141" t="s">
        <v>57</v>
      </c>
      <c r="Q5" s="142"/>
      <c r="R5" s="142"/>
      <c r="S5" s="142"/>
      <c r="T5" s="142"/>
      <c r="U5" s="149"/>
    </row>
    <row r="6" spans="1:21" x14ac:dyDescent="0.2">
      <c r="A6" s="2"/>
      <c r="B6" s="171"/>
      <c r="C6" s="146"/>
      <c r="D6" s="144"/>
      <c r="E6" s="145"/>
      <c r="F6" s="145"/>
      <c r="G6" s="145"/>
      <c r="H6" s="145"/>
      <c r="I6" s="146"/>
      <c r="J6" s="145"/>
      <c r="K6" s="145"/>
      <c r="L6" s="145"/>
      <c r="M6" s="145"/>
      <c r="N6" s="145"/>
      <c r="O6" s="146"/>
      <c r="P6" s="144"/>
      <c r="Q6" s="145"/>
      <c r="R6" s="145"/>
      <c r="S6" s="145"/>
      <c r="T6" s="145"/>
      <c r="U6" s="150"/>
    </row>
    <row r="7" spans="1:21" ht="15" thickBot="1" x14ac:dyDescent="0.25">
      <c r="A7" s="24"/>
      <c r="B7" s="171"/>
      <c r="C7" s="146"/>
      <c r="D7" s="144"/>
      <c r="E7" s="145"/>
      <c r="F7" s="145"/>
      <c r="G7" s="145"/>
      <c r="H7" s="145"/>
      <c r="I7" s="146"/>
      <c r="J7" s="145"/>
      <c r="K7" s="145"/>
      <c r="L7" s="145"/>
      <c r="M7" s="145"/>
      <c r="N7" s="145"/>
      <c r="O7" s="146"/>
      <c r="P7" s="144"/>
      <c r="Q7" s="145"/>
      <c r="R7" s="145"/>
      <c r="S7" s="145"/>
      <c r="T7" s="145"/>
      <c r="U7" s="150"/>
    </row>
    <row r="8" spans="1:21" x14ac:dyDescent="0.2">
      <c r="A8" s="24"/>
      <c r="B8" s="171"/>
      <c r="C8" s="146"/>
      <c r="D8" s="153" t="s">
        <v>58</v>
      </c>
      <c r="E8" s="153"/>
      <c r="F8" s="153"/>
      <c r="G8" s="153" t="s">
        <v>59</v>
      </c>
      <c r="H8" s="153"/>
      <c r="I8" s="153"/>
      <c r="J8" s="145"/>
      <c r="K8" s="145"/>
      <c r="L8" s="145"/>
      <c r="M8" s="145"/>
      <c r="N8" s="145"/>
      <c r="O8" s="146"/>
      <c r="P8" s="144"/>
      <c r="Q8" s="145"/>
      <c r="R8" s="145"/>
      <c r="S8" s="145"/>
      <c r="T8" s="145"/>
      <c r="U8" s="150"/>
    </row>
    <row r="9" spans="1:21" ht="15" thickBot="1" x14ac:dyDescent="0.25">
      <c r="A9" s="24"/>
      <c r="B9" s="171"/>
      <c r="C9" s="146"/>
      <c r="D9" s="154"/>
      <c r="E9" s="154"/>
      <c r="F9" s="154"/>
      <c r="G9" s="154"/>
      <c r="H9" s="154"/>
      <c r="I9" s="154"/>
      <c r="J9" s="147"/>
      <c r="K9" s="147"/>
      <c r="L9" s="147"/>
      <c r="M9" s="147"/>
      <c r="N9" s="147"/>
      <c r="O9" s="148"/>
      <c r="P9" s="151"/>
      <c r="Q9" s="147"/>
      <c r="R9" s="147"/>
      <c r="S9" s="147"/>
      <c r="T9" s="147"/>
      <c r="U9" s="152"/>
    </row>
    <row r="10" spans="1:21" ht="14.25" customHeight="1" x14ac:dyDescent="0.2">
      <c r="A10" s="2"/>
      <c r="B10" s="171"/>
      <c r="C10" s="145"/>
      <c r="D10" s="173" t="s">
        <v>60</v>
      </c>
      <c r="E10" s="174" t="s">
        <v>61</v>
      </c>
      <c r="F10" s="155" t="s">
        <v>62</v>
      </c>
      <c r="G10" s="158" t="s">
        <v>60</v>
      </c>
      <c r="H10" s="175" t="s">
        <v>61</v>
      </c>
      <c r="I10" s="156" t="s">
        <v>62</v>
      </c>
      <c r="J10" s="160" t="s">
        <v>63</v>
      </c>
      <c r="K10" s="161"/>
      <c r="L10" s="127" t="s">
        <v>64</v>
      </c>
      <c r="M10" s="128"/>
      <c r="N10" s="131" t="s">
        <v>65</v>
      </c>
      <c r="O10" s="164"/>
      <c r="P10" s="166" t="s">
        <v>63</v>
      </c>
      <c r="Q10" s="161"/>
      <c r="R10" s="127" t="s">
        <v>64</v>
      </c>
      <c r="S10" s="128"/>
      <c r="T10" s="131" t="s">
        <v>65</v>
      </c>
      <c r="U10" s="132"/>
    </row>
    <row r="11" spans="1:21" x14ac:dyDescent="0.2">
      <c r="A11" s="2"/>
      <c r="B11" s="171"/>
      <c r="C11" s="145"/>
      <c r="D11" s="144"/>
      <c r="E11" s="175"/>
      <c r="F11" s="156"/>
      <c r="G11" s="158"/>
      <c r="H11" s="175"/>
      <c r="I11" s="156"/>
      <c r="J11" s="162"/>
      <c r="K11" s="163"/>
      <c r="L11" s="129"/>
      <c r="M11" s="130"/>
      <c r="N11" s="133"/>
      <c r="O11" s="165"/>
      <c r="P11" s="167"/>
      <c r="Q11" s="163"/>
      <c r="R11" s="129"/>
      <c r="S11" s="130"/>
      <c r="T11" s="133"/>
      <c r="U11" s="134"/>
    </row>
    <row r="12" spans="1:21" x14ac:dyDescent="0.2">
      <c r="A12" s="3"/>
      <c r="B12" s="171"/>
      <c r="C12" s="145"/>
      <c r="D12" s="144"/>
      <c r="E12" s="175"/>
      <c r="F12" s="156"/>
      <c r="G12" s="158"/>
      <c r="H12" s="175"/>
      <c r="I12" s="156"/>
      <c r="J12" s="135" t="s">
        <v>66</v>
      </c>
      <c r="K12" s="137" t="s">
        <v>67</v>
      </c>
      <c r="L12" s="123">
        <v>2019</v>
      </c>
      <c r="M12" s="123">
        <v>2018</v>
      </c>
      <c r="N12" s="123">
        <v>2019</v>
      </c>
      <c r="O12" s="139">
        <v>2018</v>
      </c>
      <c r="P12" s="168" t="s">
        <v>66</v>
      </c>
      <c r="Q12" s="137" t="s">
        <v>67</v>
      </c>
      <c r="R12" s="123">
        <v>2019</v>
      </c>
      <c r="S12" s="139">
        <v>2018</v>
      </c>
      <c r="T12" s="123">
        <v>2019</v>
      </c>
      <c r="U12" s="125">
        <v>2018</v>
      </c>
    </row>
    <row r="13" spans="1:21" ht="15" thickBot="1" x14ac:dyDescent="0.25">
      <c r="A13" s="4"/>
      <c r="B13" s="172"/>
      <c r="C13" s="147"/>
      <c r="D13" s="151"/>
      <c r="E13" s="176"/>
      <c r="F13" s="157"/>
      <c r="G13" s="159"/>
      <c r="H13" s="176"/>
      <c r="I13" s="157"/>
      <c r="J13" s="136"/>
      <c r="K13" s="138"/>
      <c r="L13" s="124"/>
      <c r="M13" s="124"/>
      <c r="N13" s="124"/>
      <c r="O13" s="140"/>
      <c r="P13" s="169"/>
      <c r="Q13" s="138"/>
      <c r="R13" s="124"/>
      <c r="S13" s="140"/>
      <c r="T13" s="124"/>
      <c r="U13" s="126"/>
    </row>
    <row r="14" spans="1:21" x14ac:dyDescent="0.2">
      <c r="A14" s="4"/>
      <c r="B14" s="49"/>
      <c r="C14" s="50"/>
      <c r="D14" s="7"/>
      <c r="E14" s="6"/>
      <c r="F14" s="51"/>
      <c r="G14" s="6"/>
      <c r="H14" s="6"/>
      <c r="I14" s="52"/>
      <c r="J14" s="53"/>
      <c r="K14" s="51"/>
      <c r="L14" s="51"/>
      <c r="M14" s="54"/>
      <c r="N14" s="51"/>
      <c r="O14" s="55"/>
      <c r="P14" s="52"/>
      <c r="Q14" s="51"/>
      <c r="R14" s="51"/>
      <c r="S14" s="52"/>
      <c r="T14" s="51"/>
      <c r="U14" s="56"/>
    </row>
    <row r="15" spans="1:21" x14ac:dyDescent="0.2">
      <c r="A15" s="3">
        <v>1</v>
      </c>
      <c r="B15" s="8" t="s">
        <v>1</v>
      </c>
      <c r="C15" s="57"/>
      <c r="D15" s="10">
        <v>14410</v>
      </c>
      <c r="E15" s="9">
        <v>9163</v>
      </c>
      <c r="F15" s="60">
        <v>0.6358778625954199</v>
      </c>
      <c r="G15" s="9">
        <v>14222</v>
      </c>
      <c r="H15" s="9">
        <v>10071</v>
      </c>
      <c r="I15" s="58">
        <v>1.015426497277677</v>
      </c>
      <c r="J15" s="59">
        <f>(D15-G15)</f>
        <v>188</v>
      </c>
      <c r="K15" s="60">
        <f>(J15/G15)</f>
        <v>1.3218956546196035E-2</v>
      </c>
      <c r="L15" s="61">
        <v>1.0223483504788933</v>
      </c>
      <c r="M15" s="62">
        <v>1.0160748731871114</v>
      </c>
      <c r="N15" s="63"/>
      <c r="O15" s="64"/>
      <c r="P15" s="65">
        <f>(E15-H15)</f>
        <v>-908</v>
      </c>
      <c r="Q15" s="60">
        <f>(P15/H15)</f>
        <v>-9.0159864958792579E-2</v>
      </c>
      <c r="R15" s="60">
        <v>1.0200378492708448</v>
      </c>
      <c r="S15" s="58">
        <v>1.015426497277677</v>
      </c>
      <c r="T15" s="66"/>
      <c r="U15" s="67"/>
    </row>
    <row r="16" spans="1:21" x14ac:dyDescent="0.2">
      <c r="A16" s="4">
        <v>2</v>
      </c>
      <c r="B16" s="11"/>
      <c r="C16" s="68"/>
      <c r="D16" s="13"/>
      <c r="E16" s="12"/>
      <c r="F16" s="72"/>
      <c r="G16" s="12"/>
      <c r="H16" s="12"/>
      <c r="I16" s="70"/>
      <c r="J16" s="71"/>
      <c r="K16" s="72"/>
      <c r="L16" s="73"/>
      <c r="M16" s="28"/>
      <c r="N16" s="74"/>
      <c r="O16" s="33"/>
      <c r="P16" s="70"/>
      <c r="Q16" s="69"/>
      <c r="R16" s="75"/>
      <c r="S16" s="76"/>
      <c r="T16" s="69"/>
      <c r="U16" s="77"/>
    </row>
    <row r="17" spans="1:21" x14ac:dyDescent="0.2">
      <c r="A17" s="3">
        <v>3</v>
      </c>
      <c r="B17" s="14" t="s">
        <v>2</v>
      </c>
      <c r="C17" s="78"/>
      <c r="D17" s="10">
        <v>14095</v>
      </c>
      <c r="E17" s="9">
        <v>8983</v>
      </c>
      <c r="F17" s="60">
        <v>0.63731819794253286</v>
      </c>
      <c r="G17" s="9">
        <f>(G19+G23)</f>
        <v>13997</v>
      </c>
      <c r="H17" s="9">
        <f>(H19+H23)</f>
        <v>9918</v>
      </c>
      <c r="I17" s="58">
        <v>1</v>
      </c>
      <c r="J17" s="59">
        <f>(D17-G17)</f>
        <v>98</v>
      </c>
      <c r="K17" s="60">
        <f>(J17/G17)</f>
        <v>7.001500321497464E-3</v>
      </c>
      <c r="L17" s="61">
        <v>1</v>
      </c>
      <c r="M17" s="62">
        <v>1</v>
      </c>
      <c r="N17" s="79"/>
      <c r="O17" s="32"/>
      <c r="P17" s="65">
        <f>(E17-H17)</f>
        <v>-935</v>
      </c>
      <c r="Q17" s="60">
        <f>(P17/H17)</f>
        <v>-9.4273038919136923E-2</v>
      </c>
      <c r="R17" s="60">
        <v>1</v>
      </c>
      <c r="S17" s="58">
        <v>1</v>
      </c>
      <c r="T17" s="80"/>
      <c r="U17" s="81"/>
    </row>
    <row r="18" spans="1:21" x14ac:dyDescent="0.2">
      <c r="A18" s="4">
        <v>4</v>
      </c>
      <c r="B18" s="11"/>
      <c r="C18" s="68"/>
      <c r="D18" s="13"/>
      <c r="E18" s="12"/>
      <c r="F18" s="72"/>
      <c r="G18" s="12"/>
      <c r="H18" s="12"/>
      <c r="I18" s="70"/>
      <c r="J18" s="82"/>
      <c r="K18" s="72"/>
      <c r="L18" s="36"/>
      <c r="M18" s="27"/>
      <c r="N18" s="69"/>
      <c r="O18" s="34"/>
      <c r="P18" s="18"/>
      <c r="Q18" s="36"/>
      <c r="R18" s="36"/>
      <c r="S18" s="18"/>
      <c r="T18" s="69"/>
      <c r="U18" s="77"/>
    </row>
    <row r="19" spans="1:21" x14ac:dyDescent="0.2">
      <c r="A19" s="3">
        <v>5</v>
      </c>
      <c r="B19" s="11" t="s">
        <v>3</v>
      </c>
      <c r="C19" s="78"/>
      <c r="D19" s="10">
        <v>13439</v>
      </c>
      <c r="E19" s="9">
        <v>8719</v>
      </c>
      <c r="F19" s="60">
        <v>0.64878339162140042</v>
      </c>
      <c r="G19" s="9">
        <f>(G20+G21+G22)</f>
        <v>12296</v>
      </c>
      <c r="H19" s="9">
        <f>(H20+H21+H22)</f>
        <v>9673</v>
      </c>
      <c r="I19" s="58">
        <v>0.97529743899979837</v>
      </c>
      <c r="J19" s="59">
        <f t="shared" ref="J19:J25" si="0">(D19-G19)</f>
        <v>1143</v>
      </c>
      <c r="K19" s="60">
        <f t="shared" ref="K19:K25" si="1">(J19/G19)</f>
        <v>9.2957059206245932E-2</v>
      </c>
      <c r="L19" s="61">
        <v>0.95345867328840017</v>
      </c>
      <c r="M19" s="62">
        <v>0.87847395870543687</v>
      </c>
      <c r="N19" s="79"/>
      <c r="O19" s="32"/>
      <c r="P19" s="65">
        <f t="shared" ref="P19:P25" si="2">(E19-H19)</f>
        <v>-954</v>
      </c>
      <c r="Q19" s="60">
        <f t="shared" ref="Q19:Q25" si="3">(P19/H19)</f>
        <v>-9.8625038767703913E-2</v>
      </c>
      <c r="R19" s="60">
        <v>0.9706111544027608</v>
      </c>
      <c r="S19" s="58">
        <v>0.97529743899979837</v>
      </c>
      <c r="T19" s="80"/>
      <c r="U19" s="81"/>
    </row>
    <row r="20" spans="1:21" x14ac:dyDescent="0.2">
      <c r="A20" s="4">
        <v>6</v>
      </c>
      <c r="B20" s="15" t="s">
        <v>4</v>
      </c>
      <c r="C20" s="68"/>
      <c r="D20" s="13">
        <v>7583</v>
      </c>
      <c r="E20" s="12">
        <v>4330</v>
      </c>
      <c r="F20" s="86">
        <v>0.57101411051035211</v>
      </c>
      <c r="G20" s="12">
        <f>(G28+G29+G37+G38)</f>
        <v>6097</v>
      </c>
      <c r="H20" s="12">
        <f>(H28+H29+H37+H38)</f>
        <v>4953</v>
      </c>
      <c r="I20" s="84">
        <v>0.49939503932244406</v>
      </c>
      <c r="J20" s="85">
        <f t="shared" si="0"/>
        <v>1486</v>
      </c>
      <c r="K20" s="86">
        <f t="shared" si="1"/>
        <v>0.24372642283090043</v>
      </c>
      <c r="L20" s="72">
        <v>0.5379921958141185</v>
      </c>
      <c r="M20" s="87">
        <v>0.43559334143030648</v>
      </c>
      <c r="N20" s="74"/>
      <c r="O20" s="33"/>
      <c r="P20" s="88">
        <f t="shared" si="2"/>
        <v>-623</v>
      </c>
      <c r="Q20" s="86">
        <f t="shared" si="3"/>
        <v>-0.12578235412881081</v>
      </c>
      <c r="R20" s="86">
        <v>0.4820215963486586</v>
      </c>
      <c r="S20" s="84">
        <v>0.49939503932244406</v>
      </c>
      <c r="T20" s="69"/>
      <c r="U20" s="77"/>
    </row>
    <row r="21" spans="1:21" x14ac:dyDescent="0.2">
      <c r="A21" s="4">
        <v>7</v>
      </c>
      <c r="B21" s="15" t="s">
        <v>5</v>
      </c>
      <c r="C21" s="68"/>
      <c r="D21" s="13">
        <v>5503</v>
      </c>
      <c r="E21" s="12">
        <v>4078</v>
      </c>
      <c r="F21" s="86">
        <v>0.74105033618026528</v>
      </c>
      <c r="G21" s="12">
        <f>(G30+G31+G32+G36+G41+G42+G43+G56+G60)</f>
        <v>5862</v>
      </c>
      <c r="H21" s="12">
        <f>(H30+H31+H32+H36+H41+H42+H43+H56+H60)</f>
        <v>4389</v>
      </c>
      <c r="I21" s="84">
        <v>0.44252873563218392</v>
      </c>
      <c r="J21" s="85">
        <f t="shared" si="0"/>
        <v>-359</v>
      </c>
      <c r="K21" s="86">
        <f t="shared" si="1"/>
        <v>-6.1241896963493692E-2</v>
      </c>
      <c r="L21" s="72">
        <v>0.39042213550904575</v>
      </c>
      <c r="M21" s="87">
        <v>0.41880402943487888</v>
      </c>
      <c r="N21" s="74"/>
      <c r="O21" s="33"/>
      <c r="P21" s="88">
        <f t="shared" si="2"/>
        <v>-311</v>
      </c>
      <c r="Q21" s="86">
        <f t="shared" si="3"/>
        <v>-7.0858965595807705E-2</v>
      </c>
      <c r="R21" s="86">
        <v>0.4539686073694757</v>
      </c>
      <c r="S21" s="84">
        <v>0.44252873563218392</v>
      </c>
      <c r="T21" s="69"/>
      <c r="U21" s="77"/>
    </row>
    <row r="22" spans="1:21" x14ac:dyDescent="0.2">
      <c r="A22" s="4">
        <v>8</v>
      </c>
      <c r="B22" s="15" t="s">
        <v>6</v>
      </c>
      <c r="C22" s="68"/>
      <c r="D22" s="13">
        <v>353</v>
      </c>
      <c r="E22" s="12">
        <v>311</v>
      </c>
      <c r="F22" s="86">
        <v>0.88101983002832862</v>
      </c>
      <c r="G22" s="12">
        <f>(G50+G67)</f>
        <v>337</v>
      </c>
      <c r="H22" s="12">
        <f>(H50+H67)</f>
        <v>331</v>
      </c>
      <c r="I22" s="84">
        <v>3.3373664045170399E-2</v>
      </c>
      <c r="J22" s="85">
        <f t="shared" si="0"/>
        <v>16</v>
      </c>
      <c r="K22" s="86">
        <f t="shared" si="1"/>
        <v>4.7477744807121663E-2</v>
      </c>
      <c r="L22" s="72">
        <v>2.5044341965235899E-2</v>
      </c>
      <c r="M22" s="87">
        <v>2.4076587840251483E-2</v>
      </c>
      <c r="N22" s="74"/>
      <c r="O22" s="33"/>
      <c r="P22" s="88">
        <f t="shared" si="2"/>
        <v>-20</v>
      </c>
      <c r="Q22" s="86">
        <f t="shared" si="3"/>
        <v>-6.0422960725075532E-2</v>
      </c>
      <c r="R22" s="86">
        <v>3.462095068462652E-2</v>
      </c>
      <c r="S22" s="84">
        <v>3.3373664045170399E-2</v>
      </c>
      <c r="T22" s="89"/>
      <c r="U22" s="90"/>
    </row>
    <row r="23" spans="1:21" x14ac:dyDescent="0.2">
      <c r="A23" s="3">
        <v>9</v>
      </c>
      <c r="B23" s="16" t="s">
        <v>7</v>
      </c>
      <c r="C23" s="78"/>
      <c r="D23" s="10">
        <v>656</v>
      </c>
      <c r="E23" s="9">
        <v>264</v>
      </c>
      <c r="F23" s="60">
        <v>0.40243902439024393</v>
      </c>
      <c r="G23" s="9">
        <f>(G24+G25)</f>
        <v>1701</v>
      </c>
      <c r="H23" s="9">
        <f>(H24+H25)</f>
        <v>245</v>
      </c>
      <c r="I23" s="58">
        <v>2.4702561000201653E-2</v>
      </c>
      <c r="J23" s="59">
        <f t="shared" si="0"/>
        <v>-1045</v>
      </c>
      <c r="K23" s="60">
        <f t="shared" si="1"/>
        <v>-0.61434450323339207</v>
      </c>
      <c r="L23" s="61">
        <v>4.6541326711599856E-2</v>
      </c>
      <c r="M23" s="62">
        <v>0.12152604129456313</v>
      </c>
      <c r="N23" s="79"/>
      <c r="O23" s="32"/>
      <c r="P23" s="65">
        <f t="shared" si="2"/>
        <v>19</v>
      </c>
      <c r="Q23" s="60">
        <f t="shared" si="3"/>
        <v>7.7551020408163265E-2</v>
      </c>
      <c r="R23" s="60">
        <v>2.9388845597239231E-2</v>
      </c>
      <c r="S23" s="58">
        <v>2.4702561000201653E-2</v>
      </c>
      <c r="T23" s="80"/>
      <c r="U23" s="81"/>
    </row>
    <row r="24" spans="1:21" x14ac:dyDescent="0.2">
      <c r="A24" s="4">
        <v>10</v>
      </c>
      <c r="B24" s="15" t="s">
        <v>8</v>
      </c>
      <c r="C24" s="68"/>
      <c r="D24" s="13">
        <v>493</v>
      </c>
      <c r="E24" s="12">
        <v>116</v>
      </c>
      <c r="F24" s="86">
        <v>0.23529411764705882</v>
      </c>
      <c r="G24" s="12">
        <f>(G33)</f>
        <v>1531</v>
      </c>
      <c r="H24" s="12">
        <f>(H33)</f>
        <v>83</v>
      </c>
      <c r="I24" s="84">
        <v>8.3686227061907648E-3</v>
      </c>
      <c r="J24" s="85">
        <f t="shared" si="0"/>
        <v>-1038</v>
      </c>
      <c r="K24" s="86">
        <f t="shared" si="1"/>
        <v>-0.67798824297844551</v>
      </c>
      <c r="L24" s="72">
        <v>3.4976942178077335E-2</v>
      </c>
      <c r="M24" s="87">
        <v>0.10938058155318997</v>
      </c>
      <c r="N24" s="74"/>
      <c r="O24" s="33"/>
      <c r="P24" s="88">
        <f t="shared" si="2"/>
        <v>33</v>
      </c>
      <c r="Q24" s="86">
        <f t="shared" si="3"/>
        <v>0.39759036144578314</v>
      </c>
      <c r="R24" s="86">
        <v>1.2913280641211177E-2</v>
      </c>
      <c r="S24" s="84">
        <v>8.3686227061907648E-3</v>
      </c>
      <c r="T24" s="69"/>
      <c r="U24" s="77"/>
    </row>
    <row r="25" spans="1:21" x14ac:dyDescent="0.2">
      <c r="A25" s="4">
        <v>11</v>
      </c>
      <c r="B25" s="15" t="s">
        <v>9</v>
      </c>
      <c r="C25" s="68"/>
      <c r="D25" s="13">
        <v>163</v>
      </c>
      <c r="E25" s="12">
        <v>148</v>
      </c>
      <c r="F25" s="86">
        <v>0.90797546012269936</v>
      </c>
      <c r="G25" s="12">
        <f>(G49+G58+G62+G66+G69)</f>
        <v>170</v>
      </c>
      <c r="H25" s="12">
        <f>(H49+H58+H62+H66+H69)</f>
        <v>162</v>
      </c>
      <c r="I25" s="84">
        <v>1.6333938294010888E-2</v>
      </c>
      <c r="J25" s="85">
        <f t="shared" si="0"/>
        <v>-7</v>
      </c>
      <c r="K25" s="86">
        <f t="shared" si="1"/>
        <v>-4.1176470588235294E-2</v>
      </c>
      <c r="L25" s="72">
        <v>1.1564384533522525E-2</v>
      </c>
      <c r="M25" s="87">
        <v>1.2145459741373151E-2</v>
      </c>
      <c r="N25" s="74"/>
      <c r="O25" s="33"/>
      <c r="P25" s="88">
        <f t="shared" si="2"/>
        <v>-14</v>
      </c>
      <c r="Q25" s="86">
        <f t="shared" si="3"/>
        <v>-8.6419753086419748E-2</v>
      </c>
      <c r="R25" s="86">
        <v>1.6475564956028053E-2</v>
      </c>
      <c r="S25" s="84">
        <v>1.6333938294010888E-2</v>
      </c>
      <c r="T25" s="69"/>
      <c r="U25" s="77"/>
    </row>
    <row r="26" spans="1:21" x14ac:dyDescent="0.2">
      <c r="A26" s="4">
        <v>12</v>
      </c>
      <c r="B26" s="16"/>
      <c r="C26" s="68"/>
      <c r="D26" s="13"/>
      <c r="E26" s="12"/>
      <c r="F26" s="72"/>
      <c r="G26" s="12"/>
      <c r="H26" s="12"/>
      <c r="I26" s="70"/>
      <c r="J26" s="71"/>
      <c r="K26" s="72"/>
      <c r="L26" s="36"/>
      <c r="M26" s="28"/>
      <c r="N26" s="74"/>
      <c r="O26" s="33"/>
      <c r="P26" s="70"/>
      <c r="Q26" s="69"/>
      <c r="R26" s="86">
        <v>0</v>
      </c>
      <c r="S26" s="76"/>
      <c r="T26" s="69"/>
      <c r="U26" s="77"/>
    </row>
    <row r="27" spans="1:21" x14ac:dyDescent="0.2">
      <c r="A27" s="3">
        <v>13</v>
      </c>
      <c r="B27" s="14" t="s">
        <v>10</v>
      </c>
      <c r="C27" s="78"/>
      <c r="D27" s="10">
        <v>5312</v>
      </c>
      <c r="E27" s="9">
        <v>3608</v>
      </c>
      <c r="F27" s="60">
        <v>0.67921686746987953</v>
      </c>
      <c r="G27" s="9">
        <f>SUM(G28:G33)</f>
        <v>7181</v>
      </c>
      <c r="H27" s="9">
        <f>SUM(H28:H33)</f>
        <v>4117</v>
      </c>
      <c r="I27" s="58">
        <v>0.41510385158298047</v>
      </c>
      <c r="J27" s="59">
        <f t="shared" ref="J27:J33" si="4">(D27-G27)</f>
        <v>-1869</v>
      </c>
      <c r="K27" s="60">
        <f t="shared" ref="K27:K33" si="5">(J27/G27)</f>
        <v>-0.26027015735969922</v>
      </c>
      <c r="L27" s="61">
        <v>0.37687123093295494</v>
      </c>
      <c r="M27" s="62">
        <v>0.51303850825176822</v>
      </c>
      <c r="N27" s="79"/>
      <c r="O27" s="32"/>
      <c r="P27" s="65">
        <f t="shared" ref="P27:P33" si="6">(E27-H27)</f>
        <v>-509</v>
      </c>
      <c r="Q27" s="60">
        <f t="shared" ref="Q27:Q33" si="7">(P27/H27)</f>
        <v>-0.12363371386932233</v>
      </c>
      <c r="R27" s="60">
        <v>0.4016475564956028</v>
      </c>
      <c r="S27" s="58">
        <v>0.41510385158298047</v>
      </c>
      <c r="T27" s="80"/>
      <c r="U27" s="81"/>
    </row>
    <row r="28" spans="1:21" x14ac:dyDescent="0.2">
      <c r="A28" s="4">
        <v>14</v>
      </c>
      <c r="B28" s="91" t="s">
        <v>11</v>
      </c>
      <c r="C28" s="68"/>
      <c r="D28" s="13">
        <v>2041</v>
      </c>
      <c r="E28" s="12">
        <v>1453</v>
      </c>
      <c r="F28" s="86">
        <v>0.71190592846643808</v>
      </c>
      <c r="G28" s="12">
        <v>1666</v>
      </c>
      <c r="H28" s="12">
        <v>1666</v>
      </c>
      <c r="I28" s="84">
        <v>0.16797741480137124</v>
      </c>
      <c r="J28" s="85">
        <f t="shared" si="4"/>
        <v>375</v>
      </c>
      <c r="K28" s="86">
        <f t="shared" si="5"/>
        <v>0.22509003601440578</v>
      </c>
      <c r="L28" s="72">
        <v>0.14480312167435261</v>
      </c>
      <c r="M28" s="87">
        <v>0.11902550546545689</v>
      </c>
      <c r="N28" s="92">
        <v>3</v>
      </c>
      <c r="O28" s="33">
        <v>2</v>
      </c>
      <c r="P28" s="88">
        <f t="shared" si="6"/>
        <v>-213</v>
      </c>
      <c r="Q28" s="86">
        <f t="shared" si="7"/>
        <v>-0.12785114045618248</v>
      </c>
      <c r="R28" s="86">
        <v>0.16174997216965378</v>
      </c>
      <c r="S28" s="84">
        <v>0.16797741480137124</v>
      </c>
      <c r="T28" s="92">
        <v>2</v>
      </c>
      <c r="U28" s="93">
        <v>1</v>
      </c>
    </row>
    <row r="29" spans="1:21" x14ac:dyDescent="0.2">
      <c r="A29" s="4">
        <v>15</v>
      </c>
      <c r="B29" s="91" t="s">
        <v>12</v>
      </c>
      <c r="C29" s="68"/>
      <c r="D29" s="13">
        <v>1242</v>
      </c>
      <c r="E29" s="12">
        <v>613</v>
      </c>
      <c r="F29" s="86">
        <v>0.49355877616747185</v>
      </c>
      <c r="G29" s="12">
        <v>1559</v>
      </c>
      <c r="H29" s="12">
        <v>863</v>
      </c>
      <c r="I29" s="84">
        <v>8.701351078846542E-2</v>
      </c>
      <c r="J29" s="85">
        <f t="shared" si="4"/>
        <v>-317</v>
      </c>
      <c r="K29" s="86">
        <f t="shared" si="5"/>
        <v>-0.20333547145606157</v>
      </c>
      <c r="L29" s="72">
        <v>8.8116353316779E-2</v>
      </c>
      <c r="M29" s="87">
        <v>0.11138101021647497</v>
      </c>
      <c r="N29" s="92">
        <v>5</v>
      </c>
      <c r="O29" s="33">
        <v>3</v>
      </c>
      <c r="P29" s="88">
        <f t="shared" si="6"/>
        <v>-250</v>
      </c>
      <c r="Q29" s="86">
        <f t="shared" si="7"/>
        <v>-0.28968713789107764</v>
      </c>
      <c r="R29" s="86">
        <v>6.8240008905710789E-2</v>
      </c>
      <c r="S29" s="84">
        <v>8.701351078846542E-2</v>
      </c>
      <c r="T29" s="92">
        <v>4</v>
      </c>
      <c r="U29" s="93">
        <v>4</v>
      </c>
    </row>
    <row r="30" spans="1:21" x14ac:dyDescent="0.2">
      <c r="A30" s="4">
        <v>16</v>
      </c>
      <c r="B30" s="91" t="s">
        <v>13</v>
      </c>
      <c r="C30" s="68"/>
      <c r="D30" s="13">
        <v>294</v>
      </c>
      <c r="E30" s="12">
        <v>282</v>
      </c>
      <c r="F30" s="86">
        <v>0.95918367346938771</v>
      </c>
      <c r="G30" s="12">
        <v>328</v>
      </c>
      <c r="H30" s="12">
        <v>217</v>
      </c>
      <c r="I30" s="84">
        <v>2.1879411171607178E-2</v>
      </c>
      <c r="J30" s="85">
        <f t="shared" si="4"/>
        <v>-34</v>
      </c>
      <c r="K30" s="86">
        <f t="shared" si="5"/>
        <v>-0.10365853658536585</v>
      </c>
      <c r="L30" s="72">
        <v>2.0858460446967011E-2</v>
      </c>
      <c r="M30" s="87">
        <v>2.3433592912767021E-2</v>
      </c>
      <c r="N30" s="92">
        <v>12</v>
      </c>
      <c r="O30" s="33">
        <v>11</v>
      </c>
      <c r="P30" s="88">
        <f t="shared" si="6"/>
        <v>65</v>
      </c>
      <c r="Q30" s="86">
        <f t="shared" si="7"/>
        <v>0.29953917050691242</v>
      </c>
      <c r="R30" s="86">
        <v>3.1392630524323721E-2</v>
      </c>
      <c r="S30" s="84">
        <v>2.1879411171607178E-2</v>
      </c>
      <c r="T30" s="92">
        <v>10</v>
      </c>
      <c r="U30" s="93">
        <v>10</v>
      </c>
    </row>
    <row r="31" spans="1:21" x14ac:dyDescent="0.2">
      <c r="A31" s="4">
        <v>17</v>
      </c>
      <c r="B31" s="91" t="s">
        <v>14</v>
      </c>
      <c r="C31" s="68"/>
      <c r="D31" s="13">
        <v>684</v>
      </c>
      <c r="E31" s="12">
        <v>588</v>
      </c>
      <c r="F31" s="86">
        <v>0.85964912280701755</v>
      </c>
      <c r="G31" s="12">
        <v>682</v>
      </c>
      <c r="H31" s="12">
        <v>657</v>
      </c>
      <c r="I31" s="84">
        <v>6.6243194192377494E-2</v>
      </c>
      <c r="J31" s="85">
        <f t="shared" si="4"/>
        <v>2</v>
      </c>
      <c r="K31" s="86">
        <f t="shared" si="5"/>
        <v>2.9325513196480938E-3</v>
      </c>
      <c r="L31" s="72">
        <v>4.8527846754168144E-2</v>
      </c>
      <c r="M31" s="87">
        <v>4.8724726727155818E-2</v>
      </c>
      <c r="N31" s="92">
        <v>6</v>
      </c>
      <c r="O31" s="33">
        <v>9</v>
      </c>
      <c r="P31" s="88">
        <f t="shared" si="6"/>
        <v>-69</v>
      </c>
      <c r="Q31" s="86">
        <f t="shared" si="7"/>
        <v>-0.1050228310502283</v>
      </c>
      <c r="R31" s="86">
        <v>6.5456974284760105E-2</v>
      </c>
      <c r="S31" s="84">
        <v>6.6243194192377494E-2</v>
      </c>
      <c r="T31" s="92">
        <v>6</v>
      </c>
      <c r="U31" s="93">
        <v>7</v>
      </c>
    </row>
    <row r="32" spans="1:21" x14ac:dyDescent="0.2">
      <c r="A32" s="4">
        <v>18</v>
      </c>
      <c r="B32" s="91" t="s">
        <v>15</v>
      </c>
      <c r="C32" s="68"/>
      <c r="D32" s="13">
        <v>558</v>
      </c>
      <c r="E32" s="12">
        <v>556</v>
      </c>
      <c r="F32" s="86">
        <v>0.99641577060931896</v>
      </c>
      <c r="G32" s="12">
        <v>1415</v>
      </c>
      <c r="H32" s="12">
        <v>631</v>
      </c>
      <c r="I32" s="84">
        <v>6.3621697922968345E-2</v>
      </c>
      <c r="J32" s="85">
        <f t="shared" si="4"/>
        <v>-857</v>
      </c>
      <c r="K32" s="86">
        <f t="shared" si="5"/>
        <v>-0.60565371024734982</v>
      </c>
      <c r="L32" s="72">
        <v>3.9588506562610856E-2</v>
      </c>
      <c r="M32" s="87">
        <v>0.10109309137672358</v>
      </c>
      <c r="N32" s="92">
        <v>8</v>
      </c>
      <c r="O32" s="33">
        <v>6</v>
      </c>
      <c r="P32" s="88">
        <f t="shared" si="6"/>
        <v>-75</v>
      </c>
      <c r="Q32" s="86">
        <f t="shared" si="7"/>
        <v>-0.11885895404120443</v>
      </c>
      <c r="R32" s="86">
        <v>6.1894689969943226E-2</v>
      </c>
      <c r="S32" s="84">
        <v>6.3621697922968345E-2</v>
      </c>
      <c r="T32" s="92">
        <v>7</v>
      </c>
      <c r="U32" s="93">
        <v>8</v>
      </c>
    </row>
    <row r="33" spans="1:21" x14ac:dyDescent="0.2">
      <c r="A33" s="4">
        <v>19</v>
      </c>
      <c r="B33" s="91" t="s">
        <v>16</v>
      </c>
      <c r="C33" s="68"/>
      <c r="D33" s="13">
        <v>493</v>
      </c>
      <c r="E33" s="12">
        <v>116</v>
      </c>
      <c r="F33" s="86">
        <v>0.23529411764705882</v>
      </c>
      <c r="G33" s="12">
        <v>1531</v>
      </c>
      <c r="H33" s="12">
        <v>83</v>
      </c>
      <c r="I33" s="84">
        <v>8.3686227061907648E-3</v>
      </c>
      <c r="J33" s="85">
        <f t="shared" si="4"/>
        <v>-1038</v>
      </c>
      <c r="K33" s="86">
        <f t="shared" si="5"/>
        <v>-0.67798824297844551</v>
      </c>
      <c r="L33" s="72">
        <v>3.4976942178077335E-2</v>
      </c>
      <c r="M33" s="87">
        <v>0.10938058155318997</v>
      </c>
      <c r="N33" s="92">
        <v>9</v>
      </c>
      <c r="O33" s="33">
        <v>5</v>
      </c>
      <c r="P33" s="88">
        <f t="shared" si="6"/>
        <v>33</v>
      </c>
      <c r="Q33" s="86">
        <f t="shared" si="7"/>
        <v>0.39759036144578314</v>
      </c>
      <c r="R33" s="86">
        <v>1.2913280641211177E-2</v>
      </c>
      <c r="S33" s="84">
        <v>8.3686227061907648E-3</v>
      </c>
      <c r="T33" s="92">
        <v>16</v>
      </c>
      <c r="U33" s="93">
        <v>16</v>
      </c>
    </row>
    <row r="34" spans="1:21" x14ac:dyDescent="0.2">
      <c r="A34" s="4">
        <v>20</v>
      </c>
      <c r="B34" s="14"/>
      <c r="C34" s="68"/>
      <c r="D34" s="13"/>
      <c r="E34" s="12"/>
      <c r="F34" s="72"/>
      <c r="G34" s="12"/>
      <c r="H34" s="12"/>
      <c r="I34" s="18"/>
      <c r="J34" s="82"/>
      <c r="K34" s="72"/>
      <c r="L34" s="72"/>
      <c r="M34" s="28"/>
      <c r="N34" s="92"/>
      <c r="O34" s="33"/>
      <c r="P34" s="70"/>
      <c r="Q34" s="75"/>
      <c r="R34" s="75"/>
      <c r="S34" s="76"/>
      <c r="T34" s="92"/>
      <c r="U34" s="93"/>
    </row>
    <row r="35" spans="1:21" x14ac:dyDescent="0.2">
      <c r="A35" s="3">
        <v>21</v>
      </c>
      <c r="B35" s="14" t="s">
        <v>17</v>
      </c>
      <c r="C35" s="5"/>
      <c r="D35" s="10">
        <v>6350</v>
      </c>
      <c r="E35" s="9">
        <v>3477</v>
      </c>
      <c r="F35" s="60">
        <v>0.54755905511811021</v>
      </c>
      <c r="G35" s="9">
        <f>SUM(G36:G38)</f>
        <v>4421</v>
      </c>
      <c r="H35" s="9">
        <f>SUM(H36:H38)</f>
        <v>3598</v>
      </c>
      <c r="I35" s="58">
        <v>0.36277475297438999</v>
      </c>
      <c r="J35" s="59">
        <f t="shared" ref="J35:J38" si="8">(D35-G35)</f>
        <v>1929</v>
      </c>
      <c r="K35" s="60">
        <f t="shared" ref="K35:K38" si="9">(J35/G35)</f>
        <v>0.43632662293598734</v>
      </c>
      <c r="L35" s="61">
        <v>0.45051436679673645</v>
      </c>
      <c r="M35" s="62">
        <v>0.31585339715653354</v>
      </c>
      <c r="N35" s="94"/>
      <c r="O35" s="32"/>
      <c r="P35" s="65">
        <f t="shared" ref="P35:P38" si="10">(E35-H35)</f>
        <v>-121</v>
      </c>
      <c r="Q35" s="60">
        <f t="shared" ref="Q35:Q38" si="11">(P35/H35)</f>
        <v>-3.3629794330183434E-2</v>
      </c>
      <c r="R35" s="60">
        <v>0.38706445508182119</v>
      </c>
      <c r="S35" s="58">
        <v>0.36277475297438999</v>
      </c>
      <c r="T35" s="94"/>
      <c r="U35" s="95"/>
    </row>
    <row r="36" spans="1:21" x14ac:dyDescent="0.2">
      <c r="A36" s="4">
        <v>22</v>
      </c>
      <c r="B36" s="91" t="s">
        <v>18</v>
      </c>
      <c r="C36" s="68"/>
      <c r="D36" s="13">
        <v>2050</v>
      </c>
      <c r="E36" s="12">
        <v>1213</v>
      </c>
      <c r="F36" s="86">
        <v>0.5917073170731707</v>
      </c>
      <c r="G36" s="12">
        <v>1549</v>
      </c>
      <c r="H36" s="12">
        <v>1174</v>
      </c>
      <c r="I36" s="84">
        <v>0.11837063924178262</v>
      </c>
      <c r="J36" s="85">
        <f t="shared" si="8"/>
        <v>501</v>
      </c>
      <c r="K36" s="86">
        <f t="shared" si="9"/>
        <v>0.3234344738540994</v>
      </c>
      <c r="L36" s="72">
        <v>0.14544164597374956</v>
      </c>
      <c r="M36" s="87">
        <v>0.11066657140815889</v>
      </c>
      <c r="N36" s="92">
        <v>2</v>
      </c>
      <c r="O36" s="33">
        <v>4</v>
      </c>
      <c r="P36" s="88">
        <f t="shared" si="10"/>
        <v>39</v>
      </c>
      <c r="Q36" s="86">
        <f t="shared" si="11"/>
        <v>3.3219761499148209E-2</v>
      </c>
      <c r="R36" s="86">
        <v>0.13503283980852721</v>
      </c>
      <c r="S36" s="84">
        <v>0.11837063924178262</v>
      </c>
      <c r="T36" s="92">
        <v>3</v>
      </c>
      <c r="U36" s="93">
        <v>3</v>
      </c>
    </row>
    <row r="37" spans="1:21" x14ac:dyDescent="0.2">
      <c r="A37" s="4">
        <v>23</v>
      </c>
      <c r="B37" s="91" t="s">
        <v>19</v>
      </c>
      <c r="C37" s="68"/>
      <c r="D37" s="13">
        <v>2582</v>
      </c>
      <c r="E37" s="12">
        <v>556</v>
      </c>
      <c r="F37" s="86">
        <v>0.21533694810224632</v>
      </c>
      <c r="G37" s="12">
        <v>1145</v>
      </c>
      <c r="H37" s="12">
        <v>799</v>
      </c>
      <c r="I37" s="84">
        <v>8.0560596894535194E-2</v>
      </c>
      <c r="J37" s="85">
        <f t="shared" si="8"/>
        <v>1437</v>
      </c>
      <c r="K37" s="86">
        <f t="shared" si="9"/>
        <v>1.2550218340611354</v>
      </c>
      <c r="L37" s="72">
        <v>0.18318552678254701</v>
      </c>
      <c r="M37" s="87">
        <v>8.180324355218975E-2</v>
      </c>
      <c r="N37" s="92">
        <v>1</v>
      </c>
      <c r="O37" s="33">
        <v>7</v>
      </c>
      <c r="P37" s="88">
        <f t="shared" si="10"/>
        <v>-243</v>
      </c>
      <c r="Q37" s="86">
        <f t="shared" si="11"/>
        <v>-0.30413016270337923</v>
      </c>
      <c r="R37" s="86">
        <v>6.1894689969943226E-2</v>
      </c>
      <c r="S37" s="84">
        <v>8.0560596894535194E-2</v>
      </c>
      <c r="T37" s="92">
        <v>7</v>
      </c>
      <c r="U37" s="93">
        <v>5</v>
      </c>
    </row>
    <row r="38" spans="1:21" x14ac:dyDescent="0.2">
      <c r="A38" s="4">
        <v>24</v>
      </c>
      <c r="B38" s="91" t="s">
        <v>20</v>
      </c>
      <c r="C38" s="68"/>
      <c r="D38" s="13">
        <v>1718</v>
      </c>
      <c r="E38" s="12">
        <v>1708</v>
      </c>
      <c r="F38" s="86">
        <v>0.99417927823050056</v>
      </c>
      <c r="G38" s="12">
        <v>1727</v>
      </c>
      <c r="H38" s="12">
        <v>1625</v>
      </c>
      <c r="I38" s="84">
        <v>0.16384351683807219</v>
      </c>
      <c r="J38" s="85">
        <f t="shared" si="8"/>
        <v>-9</v>
      </c>
      <c r="K38" s="86">
        <f t="shared" si="9"/>
        <v>-5.2113491603937466E-3</v>
      </c>
      <c r="L38" s="72">
        <v>0.12188719404043988</v>
      </c>
      <c r="M38" s="87">
        <v>0.12338358219618489</v>
      </c>
      <c r="N38" s="92">
        <v>4</v>
      </c>
      <c r="O38" s="33">
        <v>1</v>
      </c>
      <c r="P38" s="88">
        <f t="shared" si="10"/>
        <v>83</v>
      </c>
      <c r="Q38" s="86">
        <f t="shared" si="11"/>
        <v>5.1076923076923075E-2</v>
      </c>
      <c r="R38" s="86">
        <v>0.19013692530335077</v>
      </c>
      <c r="S38" s="84">
        <v>0.16384351683807219</v>
      </c>
      <c r="T38" s="92">
        <v>1</v>
      </c>
      <c r="U38" s="93">
        <v>2</v>
      </c>
    </row>
    <row r="39" spans="1:21" x14ac:dyDescent="0.2">
      <c r="A39" s="4">
        <v>25</v>
      </c>
      <c r="B39" s="14"/>
      <c r="C39" s="68"/>
      <c r="D39" s="13"/>
      <c r="E39" s="12"/>
      <c r="F39" s="72"/>
      <c r="G39" s="12"/>
      <c r="H39" s="12"/>
      <c r="I39" s="76"/>
      <c r="J39" s="71"/>
      <c r="K39" s="72"/>
      <c r="L39" s="36"/>
      <c r="M39" s="28"/>
      <c r="N39" s="92"/>
      <c r="O39" s="33"/>
      <c r="P39" s="70"/>
      <c r="Q39" s="69"/>
      <c r="R39" s="75"/>
      <c r="S39" s="76"/>
      <c r="T39" s="92"/>
      <c r="U39" s="93"/>
    </row>
    <row r="40" spans="1:21" x14ac:dyDescent="0.2">
      <c r="A40" s="3">
        <v>26</v>
      </c>
      <c r="B40" s="14" t="s">
        <v>21</v>
      </c>
      <c r="C40" s="5"/>
      <c r="D40" s="10">
        <v>1493</v>
      </c>
      <c r="E40" s="9">
        <v>1099</v>
      </c>
      <c r="F40" s="60">
        <v>0.73610180843938378</v>
      </c>
      <c r="G40" s="9">
        <f>SUM(G41:G43)</f>
        <v>1554</v>
      </c>
      <c r="H40" s="9">
        <f>SUM(H41:H43)</f>
        <v>1446</v>
      </c>
      <c r="I40" s="58">
        <v>0.14579552329098608</v>
      </c>
      <c r="J40" s="59">
        <f t="shared" ref="J40:J43" si="12">(D40-G40)</f>
        <v>-61</v>
      </c>
      <c r="K40" s="60">
        <f t="shared" ref="K40:K43" si="13">(J40/G40)</f>
        <v>-3.9253539253539256E-2</v>
      </c>
      <c r="L40" s="61">
        <v>0.10592408655551613</v>
      </c>
      <c r="M40" s="62">
        <v>0.11102379081231692</v>
      </c>
      <c r="N40" s="94"/>
      <c r="O40" s="32"/>
      <c r="P40" s="65">
        <f t="shared" ref="P40:P43" si="14">(E40-H40)</f>
        <v>-347</v>
      </c>
      <c r="Q40" s="60">
        <f t="shared" ref="Q40:Q43" si="15">(P40/H40)</f>
        <v>-0.23997233748271093</v>
      </c>
      <c r="R40" s="60">
        <v>0.12234220193699209</v>
      </c>
      <c r="S40" s="58">
        <v>0.14579552329098608</v>
      </c>
      <c r="T40" s="94"/>
      <c r="U40" s="95"/>
    </row>
    <row r="41" spans="1:21" x14ac:dyDescent="0.2">
      <c r="A41" s="4">
        <v>27</v>
      </c>
      <c r="B41" s="91" t="s">
        <v>22</v>
      </c>
      <c r="C41" s="68"/>
      <c r="D41" s="13">
        <v>385</v>
      </c>
      <c r="E41" s="12">
        <v>145</v>
      </c>
      <c r="F41" s="86">
        <v>0.37662337662337664</v>
      </c>
      <c r="G41" s="12">
        <v>130</v>
      </c>
      <c r="H41" s="12">
        <v>130</v>
      </c>
      <c r="I41" s="84">
        <v>1.3107481347045775E-2</v>
      </c>
      <c r="J41" s="85">
        <f t="shared" si="12"/>
        <v>255</v>
      </c>
      <c r="K41" s="86">
        <f t="shared" si="13"/>
        <v>1.9615384615384615</v>
      </c>
      <c r="L41" s="72">
        <v>2.7314650585313942E-2</v>
      </c>
      <c r="M41" s="87">
        <v>9.2877045081088804E-3</v>
      </c>
      <c r="N41" s="92">
        <v>11</v>
      </c>
      <c r="O41" s="33">
        <v>15</v>
      </c>
      <c r="P41" s="88">
        <f t="shared" si="14"/>
        <v>15</v>
      </c>
      <c r="Q41" s="86">
        <f t="shared" si="15"/>
        <v>0.11538461538461539</v>
      </c>
      <c r="R41" s="86">
        <v>1.6141600801513972E-2</v>
      </c>
      <c r="S41" s="84">
        <v>1.3107481347045775E-2</v>
      </c>
      <c r="T41" s="92">
        <v>14</v>
      </c>
      <c r="U41" s="93">
        <v>13</v>
      </c>
    </row>
    <row r="42" spans="1:21" x14ac:dyDescent="0.2">
      <c r="A42" s="4">
        <v>28</v>
      </c>
      <c r="B42" s="91" t="s">
        <v>23</v>
      </c>
      <c r="C42" s="68"/>
      <c r="D42" s="13">
        <v>675</v>
      </c>
      <c r="E42" s="12">
        <v>595</v>
      </c>
      <c r="F42" s="86">
        <v>0.88148148148148153</v>
      </c>
      <c r="G42" s="12">
        <v>600</v>
      </c>
      <c r="H42" s="12">
        <v>552</v>
      </c>
      <c r="I42" s="84">
        <v>5.5656382335148212E-2</v>
      </c>
      <c r="J42" s="85">
        <f t="shared" si="12"/>
        <v>75</v>
      </c>
      <c r="K42" s="86">
        <f t="shared" si="13"/>
        <v>0.125</v>
      </c>
      <c r="L42" s="72">
        <v>4.7889322454771198E-2</v>
      </c>
      <c r="M42" s="87">
        <v>4.2866328498964067E-2</v>
      </c>
      <c r="N42" s="92">
        <v>7</v>
      </c>
      <c r="O42" s="33">
        <v>10</v>
      </c>
      <c r="P42" s="88">
        <f t="shared" si="14"/>
        <v>43</v>
      </c>
      <c r="Q42" s="86">
        <f t="shared" si="15"/>
        <v>7.789855072463768E-2</v>
      </c>
      <c r="R42" s="86">
        <v>6.6236223978626288E-2</v>
      </c>
      <c r="S42" s="84">
        <v>5.5656382335148212E-2</v>
      </c>
      <c r="T42" s="92">
        <v>5</v>
      </c>
      <c r="U42" s="93">
        <v>9</v>
      </c>
    </row>
    <row r="43" spans="1:21" x14ac:dyDescent="0.2">
      <c r="A43" s="4">
        <v>29</v>
      </c>
      <c r="B43" s="91" t="s">
        <v>24</v>
      </c>
      <c r="C43" s="68"/>
      <c r="D43" s="13">
        <v>433</v>
      </c>
      <c r="E43" s="12">
        <v>359</v>
      </c>
      <c r="F43" s="86">
        <v>0.82909930715935332</v>
      </c>
      <c r="G43" s="12">
        <v>824</v>
      </c>
      <c r="H43" s="12">
        <v>764</v>
      </c>
      <c r="I43" s="84">
        <v>7.7031659608792089E-2</v>
      </c>
      <c r="J43" s="85">
        <f t="shared" si="12"/>
        <v>-391</v>
      </c>
      <c r="K43" s="86">
        <f t="shared" si="13"/>
        <v>-0.47451456310679613</v>
      </c>
      <c r="L43" s="72">
        <v>3.0720113515431004E-2</v>
      </c>
      <c r="M43" s="87">
        <v>5.8869757805243977E-2</v>
      </c>
      <c r="N43" s="92">
        <v>10</v>
      </c>
      <c r="O43" s="33">
        <v>8</v>
      </c>
      <c r="P43" s="88">
        <f t="shared" si="14"/>
        <v>-405</v>
      </c>
      <c r="Q43" s="86">
        <f t="shared" si="15"/>
        <v>-0.53010471204188481</v>
      </c>
      <c r="R43" s="86">
        <v>3.9964377156851832E-2</v>
      </c>
      <c r="S43" s="84">
        <v>7.7031659608792089E-2</v>
      </c>
      <c r="T43" s="92">
        <v>9</v>
      </c>
      <c r="U43" s="93">
        <v>6</v>
      </c>
    </row>
    <row r="44" spans="1:21" x14ac:dyDescent="0.2">
      <c r="A44" s="4">
        <v>30</v>
      </c>
      <c r="B44" s="14"/>
      <c r="C44" s="68"/>
      <c r="D44" s="13"/>
      <c r="E44" s="12"/>
      <c r="F44" s="72"/>
      <c r="G44" s="12"/>
      <c r="H44" s="12"/>
      <c r="I44" s="76"/>
      <c r="J44" s="71"/>
      <c r="K44" s="72"/>
      <c r="L44" s="36"/>
      <c r="M44" s="28"/>
      <c r="N44" s="92"/>
      <c r="O44" s="33"/>
      <c r="P44" s="70"/>
      <c r="Q44" s="69"/>
      <c r="R44" s="75"/>
      <c r="S44" s="76"/>
      <c r="T44" s="92"/>
      <c r="U44" s="93"/>
    </row>
    <row r="45" spans="1:21" x14ac:dyDescent="0.2">
      <c r="A45" s="3">
        <v>31</v>
      </c>
      <c r="B45" s="8" t="s">
        <v>25</v>
      </c>
      <c r="C45" s="78"/>
      <c r="D45" s="10"/>
      <c r="E45" s="9"/>
      <c r="F45" s="61"/>
      <c r="G45" s="9"/>
      <c r="H45" s="9"/>
      <c r="I45" s="96"/>
      <c r="J45" s="97"/>
      <c r="K45" s="61"/>
      <c r="L45" s="98"/>
      <c r="M45" s="99"/>
      <c r="N45" s="94"/>
      <c r="O45" s="32"/>
      <c r="P45" s="100"/>
      <c r="Q45" s="101"/>
      <c r="R45" s="101"/>
      <c r="S45" s="102"/>
      <c r="T45" s="94"/>
      <c r="U45" s="95"/>
    </row>
    <row r="46" spans="1:21" x14ac:dyDescent="0.2">
      <c r="A46" s="4">
        <v>32</v>
      </c>
      <c r="B46" s="29" t="s">
        <v>26</v>
      </c>
      <c r="C46" s="68"/>
      <c r="D46" s="13"/>
      <c r="E46" s="12"/>
      <c r="F46" s="72"/>
      <c r="G46" s="12"/>
      <c r="H46" s="12"/>
      <c r="I46" s="18"/>
      <c r="J46" s="103"/>
      <c r="K46" s="72"/>
      <c r="L46" s="36"/>
      <c r="M46" s="104"/>
      <c r="N46" s="92"/>
      <c r="O46" s="33"/>
      <c r="P46" s="18"/>
      <c r="Q46" s="75"/>
      <c r="R46" s="75"/>
      <c r="S46" s="76"/>
      <c r="T46" s="92"/>
      <c r="U46" s="93"/>
    </row>
    <row r="47" spans="1:21" x14ac:dyDescent="0.2">
      <c r="A47" s="4">
        <v>33</v>
      </c>
      <c r="B47" s="30" t="s">
        <v>27</v>
      </c>
      <c r="C47" s="68"/>
      <c r="D47" s="13"/>
      <c r="E47" s="12"/>
      <c r="F47" s="86"/>
      <c r="G47" s="12"/>
      <c r="H47" s="12"/>
      <c r="I47" s="105"/>
      <c r="J47" s="85"/>
      <c r="K47" s="86"/>
      <c r="L47" s="75"/>
      <c r="M47" s="106"/>
      <c r="N47" s="92"/>
      <c r="O47" s="33"/>
      <c r="P47" s="88"/>
      <c r="Q47" s="83"/>
      <c r="R47" s="83"/>
      <c r="S47" s="105"/>
      <c r="T47" s="92"/>
      <c r="U47" s="93"/>
    </row>
    <row r="48" spans="1:21" x14ac:dyDescent="0.2">
      <c r="A48" s="4">
        <v>34</v>
      </c>
      <c r="B48" s="30" t="s">
        <v>28</v>
      </c>
      <c r="C48" s="68"/>
      <c r="D48" s="13"/>
      <c r="E48" s="12"/>
      <c r="F48" s="86"/>
      <c r="G48" s="12"/>
      <c r="H48" s="12"/>
      <c r="I48" s="105"/>
      <c r="J48" s="85"/>
      <c r="K48" s="86"/>
      <c r="L48" s="75"/>
      <c r="M48" s="106"/>
      <c r="N48" s="92"/>
      <c r="O48" s="33"/>
      <c r="P48" s="88"/>
      <c r="Q48" s="83"/>
      <c r="R48" s="83"/>
      <c r="S48" s="105"/>
      <c r="T48" s="92"/>
      <c r="U48" s="93"/>
    </row>
    <row r="49" spans="1:21" x14ac:dyDescent="0.2">
      <c r="A49" s="4">
        <v>35</v>
      </c>
      <c r="B49" s="107" t="s">
        <v>68</v>
      </c>
      <c r="C49" s="68"/>
      <c r="D49" s="13">
        <v>66</v>
      </c>
      <c r="E49" s="12">
        <v>66</v>
      </c>
      <c r="F49" s="86">
        <v>1</v>
      </c>
      <c r="G49" s="12">
        <v>77</v>
      </c>
      <c r="H49" s="12">
        <v>77</v>
      </c>
      <c r="I49" s="84">
        <v>7.7636620286348056E-3</v>
      </c>
      <c r="J49" s="85">
        <f t="shared" ref="J49:J50" si="16">(D49-G49)</f>
        <v>-11</v>
      </c>
      <c r="K49" s="86">
        <f t="shared" ref="K49:K50" si="17">(J49/G49)</f>
        <v>-0.14285714285714285</v>
      </c>
      <c r="L49" s="72">
        <v>4.6825115289109613E-3</v>
      </c>
      <c r="M49" s="87">
        <v>5.5011788240337213E-3</v>
      </c>
      <c r="N49" s="92">
        <v>17</v>
      </c>
      <c r="O49" s="33">
        <v>17</v>
      </c>
      <c r="P49" s="88">
        <f t="shared" ref="P49:P50" si="18">(E49-H49)</f>
        <v>-11</v>
      </c>
      <c r="Q49" s="86">
        <f t="shared" ref="Q49:Q50" si="19">(P49/H49)</f>
        <v>-0.14285714285714285</v>
      </c>
      <c r="R49" s="86">
        <v>7.3472113993098076E-3</v>
      </c>
      <c r="S49" s="84">
        <v>7.7636620286348056E-3</v>
      </c>
      <c r="T49" s="92">
        <v>17</v>
      </c>
      <c r="U49" s="93">
        <v>17</v>
      </c>
    </row>
    <row r="50" spans="1:21" x14ac:dyDescent="0.2">
      <c r="A50" s="4">
        <v>36</v>
      </c>
      <c r="B50" s="107" t="s">
        <v>69</v>
      </c>
      <c r="C50" s="68"/>
      <c r="D50" s="13">
        <v>142</v>
      </c>
      <c r="E50" s="12">
        <v>140</v>
      </c>
      <c r="F50" s="86">
        <v>0.9859154929577465</v>
      </c>
      <c r="G50" s="12">
        <v>203</v>
      </c>
      <c r="H50" s="12">
        <v>201</v>
      </c>
      <c r="I50" s="84">
        <v>2.0266182698124621E-2</v>
      </c>
      <c r="J50" s="85">
        <f t="shared" si="16"/>
        <v>-61</v>
      </c>
      <c r="K50" s="86">
        <f t="shared" si="17"/>
        <v>-0.30049261083743845</v>
      </c>
      <c r="L50" s="72">
        <v>1.0074494501596311E-2</v>
      </c>
      <c r="M50" s="87">
        <v>1.4503107808816175E-2</v>
      </c>
      <c r="N50" s="92">
        <v>16</v>
      </c>
      <c r="O50" s="33">
        <v>13</v>
      </c>
      <c r="P50" s="88">
        <f t="shared" si="18"/>
        <v>-61</v>
      </c>
      <c r="Q50" s="86">
        <f t="shared" si="19"/>
        <v>-0.30348258706467662</v>
      </c>
      <c r="R50" s="86">
        <v>1.5584993877323833E-2</v>
      </c>
      <c r="S50" s="84">
        <v>2.0266182698124621E-2</v>
      </c>
      <c r="T50" s="92">
        <v>15</v>
      </c>
      <c r="U50" s="93">
        <v>11</v>
      </c>
    </row>
    <row r="51" spans="1:21" x14ac:dyDescent="0.2">
      <c r="A51" s="4">
        <v>37</v>
      </c>
      <c r="B51" s="14"/>
      <c r="C51" s="68"/>
      <c r="D51" s="13"/>
      <c r="E51" s="12"/>
      <c r="F51" s="72"/>
      <c r="G51" s="12"/>
      <c r="H51" s="12"/>
      <c r="I51" s="76"/>
      <c r="J51" s="103"/>
      <c r="K51" s="72"/>
      <c r="L51" s="36"/>
      <c r="M51" s="106"/>
      <c r="N51" s="92"/>
      <c r="O51" s="33"/>
      <c r="P51" s="108"/>
      <c r="Q51" s="75"/>
      <c r="R51" s="75"/>
      <c r="S51" s="76"/>
      <c r="T51" s="92"/>
      <c r="U51" s="93"/>
    </row>
    <row r="52" spans="1:21" x14ac:dyDescent="0.2">
      <c r="A52" s="3">
        <v>38</v>
      </c>
      <c r="B52" s="8" t="s">
        <v>29</v>
      </c>
      <c r="C52" s="78"/>
      <c r="D52" s="10"/>
      <c r="E52" s="9"/>
      <c r="F52" s="60"/>
      <c r="G52" s="9"/>
      <c r="H52" s="9"/>
      <c r="I52" s="109"/>
      <c r="J52" s="97"/>
      <c r="K52" s="61"/>
      <c r="L52" s="98"/>
      <c r="M52" s="99"/>
      <c r="N52" s="94"/>
      <c r="O52" s="32"/>
      <c r="P52" s="100"/>
      <c r="Q52" s="101"/>
      <c r="R52" s="101"/>
      <c r="S52" s="102"/>
      <c r="T52" s="94"/>
      <c r="U52" s="95"/>
    </row>
    <row r="53" spans="1:21" x14ac:dyDescent="0.2">
      <c r="A53" s="4">
        <v>39</v>
      </c>
      <c r="B53" s="29" t="s">
        <v>30</v>
      </c>
      <c r="C53" s="68"/>
      <c r="D53" s="13"/>
      <c r="E53" s="12"/>
      <c r="F53" s="72"/>
      <c r="G53" s="12"/>
      <c r="H53" s="12"/>
      <c r="I53" s="70"/>
      <c r="J53" s="103"/>
      <c r="K53" s="72"/>
      <c r="L53" s="36"/>
      <c r="M53" s="104"/>
      <c r="N53" s="92"/>
      <c r="O53" s="33"/>
      <c r="P53" s="18"/>
      <c r="Q53" s="75"/>
      <c r="R53" s="75"/>
      <c r="S53" s="76"/>
      <c r="T53" s="92"/>
      <c r="U53" s="93"/>
    </row>
    <row r="54" spans="1:21" x14ac:dyDescent="0.2">
      <c r="A54" s="4">
        <v>40</v>
      </c>
      <c r="B54" s="30" t="s">
        <v>31</v>
      </c>
      <c r="C54" s="68"/>
      <c r="D54" s="13"/>
      <c r="E54" s="12"/>
      <c r="F54" s="86"/>
      <c r="G54" s="12"/>
      <c r="H54" s="12"/>
      <c r="I54" s="105"/>
      <c r="J54" s="85"/>
      <c r="K54" s="86"/>
      <c r="L54" s="75"/>
      <c r="M54" s="106"/>
      <c r="N54" s="92"/>
      <c r="O54" s="33"/>
      <c r="P54" s="88"/>
      <c r="Q54" s="83"/>
      <c r="R54" s="83"/>
      <c r="S54" s="105"/>
      <c r="T54" s="92"/>
      <c r="U54" s="93"/>
    </row>
    <row r="55" spans="1:21" x14ac:dyDescent="0.2">
      <c r="A55" s="4">
        <v>41</v>
      </c>
      <c r="B55" s="30" t="s">
        <v>32</v>
      </c>
      <c r="C55" s="68"/>
      <c r="D55" s="13"/>
      <c r="E55" s="12"/>
      <c r="F55" s="86"/>
      <c r="G55" s="12"/>
      <c r="H55" s="12"/>
      <c r="I55" s="105"/>
      <c r="J55" s="85"/>
      <c r="K55" s="86"/>
      <c r="L55" s="75"/>
      <c r="M55" s="106"/>
      <c r="N55" s="92"/>
      <c r="O55" s="33"/>
      <c r="P55" s="88"/>
      <c r="Q55" s="83"/>
      <c r="R55" s="83"/>
      <c r="S55" s="105"/>
      <c r="T55" s="92"/>
      <c r="U55" s="93"/>
    </row>
    <row r="56" spans="1:21" x14ac:dyDescent="0.2">
      <c r="A56" s="4">
        <v>42</v>
      </c>
      <c r="B56" s="107" t="s">
        <v>70</v>
      </c>
      <c r="C56" s="68"/>
      <c r="D56" s="13">
        <v>146</v>
      </c>
      <c r="E56" s="12">
        <v>146</v>
      </c>
      <c r="F56" s="86">
        <v>1</v>
      </c>
      <c r="G56" s="12">
        <v>106</v>
      </c>
      <c r="H56" s="12">
        <v>106</v>
      </c>
      <c r="I56" s="84">
        <v>1.068763863682194E-2</v>
      </c>
      <c r="J56" s="85">
        <f>(D56-G56)</f>
        <v>40</v>
      </c>
      <c r="K56" s="86">
        <f>(J56/G56)</f>
        <v>0.37735849056603776</v>
      </c>
      <c r="L56" s="72">
        <v>1.0358283079106067E-2</v>
      </c>
      <c r="M56" s="87">
        <v>7.5730513681503183E-3</v>
      </c>
      <c r="N56" s="92">
        <v>15</v>
      </c>
      <c r="O56" s="33">
        <v>16</v>
      </c>
      <c r="P56" s="88">
        <f>(E56-H56)</f>
        <v>40</v>
      </c>
      <c r="Q56" s="86">
        <f>(P56/H56)</f>
        <v>0.37735849056603776</v>
      </c>
      <c r="R56" s="86">
        <v>1.6252922186351999E-2</v>
      </c>
      <c r="S56" s="84">
        <v>1.068763863682194E-2</v>
      </c>
      <c r="T56" s="92">
        <v>13</v>
      </c>
      <c r="U56" s="93">
        <v>15</v>
      </c>
    </row>
    <row r="57" spans="1:21" x14ac:dyDescent="0.2">
      <c r="A57" s="4">
        <v>43</v>
      </c>
      <c r="B57" s="29" t="s">
        <v>33</v>
      </c>
      <c r="C57" s="68"/>
      <c r="D57" s="13"/>
      <c r="E57" s="12"/>
      <c r="F57" s="72"/>
      <c r="G57" s="12"/>
      <c r="H57" s="12"/>
      <c r="I57" s="70"/>
      <c r="J57" s="103"/>
      <c r="K57" s="72"/>
      <c r="L57" s="36"/>
      <c r="M57" s="104"/>
      <c r="N57" s="92"/>
      <c r="O57" s="33"/>
      <c r="P57" s="18"/>
      <c r="Q57" s="75"/>
      <c r="R57" s="75"/>
      <c r="S57" s="76"/>
      <c r="T57" s="92"/>
      <c r="U57" s="93"/>
    </row>
    <row r="58" spans="1:21" x14ac:dyDescent="0.2">
      <c r="A58" s="4">
        <v>44</v>
      </c>
      <c r="B58" s="30" t="s">
        <v>34</v>
      </c>
      <c r="C58" s="68"/>
      <c r="D58" s="13">
        <v>0</v>
      </c>
      <c r="E58" s="12">
        <v>0</v>
      </c>
      <c r="F58" s="86"/>
      <c r="G58" s="12">
        <v>0</v>
      </c>
      <c r="H58" s="12">
        <v>0</v>
      </c>
      <c r="I58" s="84">
        <v>0</v>
      </c>
      <c r="J58" s="85">
        <f>(D58-G58)</f>
        <v>0</v>
      </c>
      <c r="K58" s="86"/>
      <c r="L58" s="72">
        <v>0</v>
      </c>
      <c r="M58" s="87">
        <v>0</v>
      </c>
      <c r="N58" s="92"/>
      <c r="O58" s="33"/>
      <c r="P58" s="88">
        <f>(E58-H58)</f>
        <v>0</v>
      </c>
      <c r="Q58" s="86"/>
      <c r="R58" s="86">
        <v>0</v>
      </c>
      <c r="S58" s="84">
        <v>0</v>
      </c>
      <c r="T58" s="92"/>
      <c r="U58" s="93"/>
    </row>
    <row r="59" spans="1:21" x14ac:dyDescent="0.2">
      <c r="A59" s="4">
        <v>45</v>
      </c>
      <c r="B59" s="30" t="s">
        <v>35</v>
      </c>
      <c r="C59" s="68"/>
      <c r="D59" s="13"/>
      <c r="E59" s="12"/>
      <c r="F59" s="86"/>
      <c r="G59" s="12"/>
      <c r="H59" s="12"/>
      <c r="I59" s="105"/>
      <c r="J59" s="85"/>
      <c r="K59" s="86"/>
      <c r="L59" s="75"/>
      <c r="M59" s="106"/>
      <c r="N59" s="92"/>
      <c r="O59" s="33"/>
      <c r="P59" s="88"/>
      <c r="Q59" s="83"/>
      <c r="R59" s="83"/>
      <c r="S59" s="105"/>
      <c r="T59" s="92"/>
      <c r="U59" s="93"/>
    </row>
    <row r="60" spans="1:21" x14ac:dyDescent="0.2">
      <c r="A60" s="4">
        <v>46</v>
      </c>
      <c r="B60" s="107" t="s">
        <v>71</v>
      </c>
      <c r="C60" s="68"/>
      <c r="D60" s="13">
        <v>278</v>
      </c>
      <c r="E60" s="12">
        <v>194</v>
      </c>
      <c r="F60" s="86">
        <v>0.69784172661870503</v>
      </c>
      <c r="G60" s="12">
        <v>228</v>
      </c>
      <c r="H60" s="12">
        <v>158</v>
      </c>
      <c r="I60" s="84">
        <v>1.593063117564025E-2</v>
      </c>
      <c r="J60" s="85">
        <f>(D60-G60)</f>
        <v>50</v>
      </c>
      <c r="K60" s="86">
        <f>(J60/G60)</f>
        <v>0.21929824561403508</v>
      </c>
      <c r="L60" s="72">
        <v>1.9723306136927989E-2</v>
      </c>
      <c r="M60" s="87">
        <v>1.6289204829606344E-2</v>
      </c>
      <c r="N60" s="92">
        <v>13</v>
      </c>
      <c r="O60" s="33">
        <v>12</v>
      </c>
      <c r="P60" s="88">
        <f>(E60-H60)</f>
        <v>36</v>
      </c>
      <c r="Q60" s="86">
        <f>(P60/H60)</f>
        <v>0.22784810126582278</v>
      </c>
      <c r="R60" s="86">
        <v>2.1596348658577312E-2</v>
      </c>
      <c r="S60" s="84">
        <v>1.593063117564025E-2</v>
      </c>
      <c r="T60" s="92">
        <v>11</v>
      </c>
      <c r="U60" s="93">
        <v>12</v>
      </c>
    </row>
    <row r="61" spans="1:21" x14ac:dyDescent="0.2">
      <c r="A61" s="4">
        <v>47</v>
      </c>
      <c r="B61" s="29" t="s">
        <v>36</v>
      </c>
      <c r="C61" s="68"/>
      <c r="D61" s="13"/>
      <c r="E61" s="12"/>
      <c r="F61" s="86"/>
      <c r="G61" s="12"/>
      <c r="H61" s="12"/>
      <c r="I61" s="105"/>
      <c r="J61" s="85"/>
      <c r="K61" s="86"/>
      <c r="L61" s="36"/>
      <c r="M61" s="106"/>
      <c r="N61" s="92"/>
      <c r="O61" s="33"/>
      <c r="P61" s="18"/>
      <c r="Q61" s="36"/>
      <c r="R61" s="75"/>
      <c r="S61" s="105"/>
      <c r="T61" s="92"/>
      <c r="U61" s="93"/>
    </row>
    <row r="62" spans="1:21" x14ac:dyDescent="0.2">
      <c r="A62" s="4">
        <v>48</v>
      </c>
      <c r="B62" s="30" t="s">
        <v>37</v>
      </c>
      <c r="C62" s="68"/>
      <c r="D62" s="13">
        <v>39</v>
      </c>
      <c r="E62" s="12">
        <v>39</v>
      </c>
      <c r="F62" s="86">
        <v>1</v>
      </c>
      <c r="G62" s="12">
        <v>41</v>
      </c>
      <c r="H62" s="12">
        <v>41</v>
      </c>
      <c r="I62" s="84">
        <v>4.1338979632990526E-3</v>
      </c>
      <c r="J62" s="85">
        <f>(D62-G62)</f>
        <v>-2</v>
      </c>
      <c r="K62" s="86">
        <f>(J62/G62)</f>
        <v>-4.878048780487805E-2</v>
      </c>
      <c r="L62" s="72">
        <v>2.7669386307201133E-3</v>
      </c>
      <c r="M62" s="87">
        <v>2.9291991140958777E-3</v>
      </c>
      <c r="N62" s="92"/>
      <c r="O62" s="33"/>
      <c r="P62" s="88">
        <f>(E62-H62)</f>
        <v>-2</v>
      </c>
      <c r="Q62" s="86">
        <f>(P62/H62)</f>
        <v>-4.878048780487805E-2</v>
      </c>
      <c r="R62" s="86">
        <v>4.3415340086830683E-3</v>
      </c>
      <c r="S62" s="84">
        <v>4.1338979632990526E-3</v>
      </c>
      <c r="T62" s="92"/>
      <c r="U62" s="93"/>
    </row>
    <row r="63" spans="1:21" x14ac:dyDescent="0.2">
      <c r="A63" s="4">
        <v>49</v>
      </c>
      <c r="B63" s="17"/>
      <c r="C63" s="68"/>
      <c r="D63" s="13"/>
      <c r="E63" s="12"/>
      <c r="F63" s="72"/>
      <c r="G63" s="12"/>
      <c r="H63" s="12"/>
      <c r="I63" s="76"/>
      <c r="J63" s="103"/>
      <c r="K63" s="72"/>
      <c r="L63" s="36"/>
      <c r="M63" s="28"/>
      <c r="N63" s="92"/>
      <c r="O63" s="33"/>
      <c r="P63" s="18"/>
      <c r="Q63" s="75"/>
      <c r="R63" s="75"/>
      <c r="S63" s="76"/>
      <c r="T63" s="92"/>
      <c r="U63" s="93"/>
    </row>
    <row r="64" spans="1:21" x14ac:dyDescent="0.2">
      <c r="A64" s="3">
        <v>50</v>
      </c>
      <c r="B64" s="8" t="s">
        <v>38</v>
      </c>
      <c r="C64" s="78"/>
      <c r="D64" s="10"/>
      <c r="E64" s="9"/>
      <c r="F64" s="61"/>
      <c r="G64" s="9"/>
      <c r="H64" s="9"/>
      <c r="I64" s="102"/>
      <c r="J64" s="97"/>
      <c r="K64" s="61"/>
      <c r="L64" s="98"/>
      <c r="M64" s="110"/>
      <c r="N64" s="94"/>
      <c r="O64" s="32"/>
      <c r="P64" s="100"/>
      <c r="Q64" s="101"/>
      <c r="R64" s="101"/>
      <c r="S64" s="102"/>
      <c r="T64" s="94"/>
      <c r="U64" s="95"/>
    </row>
    <row r="65" spans="1:21" x14ac:dyDescent="0.2">
      <c r="A65" s="4">
        <v>51</v>
      </c>
      <c r="B65" s="29" t="s">
        <v>39</v>
      </c>
      <c r="C65" s="68"/>
      <c r="D65" s="13"/>
      <c r="E65" s="12"/>
      <c r="F65" s="86"/>
      <c r="G65" s="12"/>
      <c r="H65" s="12"/>
      <c r="I65" s="105"/>
      <c r="J65" s="85"/>
      <c r="K65" s="86"/>
      <c r="L65" s="75"/>
      <c r="M65" s="106"/>
      <c r="N65" s="92"/>
      <c r="O65" s="33"/>
      <c r="P65" s="88"/>
      <c r="Q65" s="83"/>
      <c r="R65" s="83"/>
      <c r="S65" s="105"/>
      <c r="T65" s="92"/>
      <c r="U65" s="93"/>
    </row>
    <row r="66" spans="1:21" x14ac:dyDescent="0.2">
      <c r="A66" s="4">
        <v>52</v>
      </c>
      <c r="B66" s="29" t="s">
        <v>72</v>
      </c>
      <c r="C66" s="68"/>
      <c r="D66" s="13">
        <v>23</v>
      </c>
      <c r="E66" s="12">
        <v>23</v>
      </c>
      <c r="F66" s="86">
        <v>1</v>
      </c>
      <c r="G66" s="12">
        <v>27</v>
      </c>
      <c r="H66" s="12">
        <v>27</v>
      </c>
      <c r="I66" s="84">
        <v>2.7223230490018148E-3</v>
      </c>
      <c r="J66" s="85">
        <f t="shared" ref="J66:J67" si="20">(D66-G66)</f>
        <v>-4</v>
      </c>
      <c r="K66" s="86">
        <f t="shared" ref="K66:K67" si="21">(J66/G66)</f>
        <v>-0.14814814814814814</v>
      </c>
      <c r="L66" s="72">
        <v>1.6317843206810926E-3</v>
      </c>
      <c r="M66" s="87">
        <v>1.9289847824533828E-3</v>
      </c>
      <c r="N66" s="92">
        <v>18</v>
      </c>
      <c r="O66" s="33">
        <v>18</v>
      </c>
      <c r="P66" s="88">
        <f t="shared" ref="P66:P67" si="22">(E66-H66)</f>
        <v>-4</v>
      </c>
      <c r="Q66" s="86">
        <f t="shared" ref="Q66:Q67" si="23">(P66/H66)</f>
        <v>-0.14814814814814814</v>
      </c>
      <c r="R66" s="86">
        <v>2.5603918512746297E-3</v>
      </c>
      <c r="S66" s="84">
        <v>2.7223230490018148E-3</v>
      </c>
      <c r="T66" s="92">
        <v>18</v>
      </c>
      <c r="U66" s="93">
        <v>18</v>
      </c>
    </row>
    <row r="67" spans="1:21" x14ac:dyDescent="0.2">
      <c r="A67" s="4">
        <v>53</v>
      </c>
      <c r="B67" s="107" t="s">
        <v>73</v>
      </c>
      <c r="C67" s="68"/>
      <c r="D67" s="13">
        <v>211</v>
      </c>
      <c r="E67" s="12">
        <v>171</v>
      </c>
      <c r="F67" s="86">
        <v>0.81042654028436023</v>
      </c>
      <c r="G67" s="12">
        <v>134</v>
      </c>
      <c r="H67" s="12">
        <v>130</v>
      </c>
      <c r="I67" s="84">
        <v>1.3107481347045775E-2</v>
      </c>
      <c r="J67" s="85">
        <f t="shared" si="20"/>
        <v>77</v>
      </c>
      <c r="K67" s="86">
        <f t="shared" si="21"/>
        <v>0.57462686567164178</v>
      </c>
      <c r="L67" s="72">
        <v>1.4969847463639588E-2</v>
      </c>
      <c r="M67" s="87">
        <v>9.573480031435308E-3</v>
      </c>
      <c r="N67" s="92">
        <v>14</v>
      </c>
      <c r="O67" s="33">
        <v>14</v>
      </c>
      <c r="P67" s="88">
        <f t="shared" si="22"/>
        <v>41</v>
      </c>
      <c r="Q67" s="86">
        <f t="shared" si="23"/>
        <v>0.31538461538461537</v>
      </c>
      <c r="R67" s="86">
        <v>1.9035956807302683E-2</v>
      </c>
      <c r="S67" s="84">
        <v>1.3107481347045775E-2</v>
      </c>
      <c r="T67" s="92">
        <v>12</v>
      </c>
      <c r="U67" s="93">
        <v>13</v>
      </c>
    </row>
    <row r="68" spans="1:21" x14ac:dyDescent="0.2">
      <c r="A68" s="4">
        <v>54</v>
      </c>
      <c r="B68" s="29" t="s">
        <v>40</v>
      </c>
      <c r="C68" s="68"/>
      <c r="D68" s="13"/>
      <c r="E68" s="12"/>
      <c r="F68" s="72"/>
      <c r="G68" s="12"/>
      <c r="H68" s="12"/>
      <c r="I68" s="70"/>
      <c r="J68" s="85"/>
      <c r="K68" s="86"/>
      <c r="L68" s="36"/>
      <c r="M68" s="106"/>
      <c r="N68" s="70"/>
      <c r="O68" s="34"/>
      <c r="P68" s="70"/>
      <c r="Q68" s="69"/>
      <c r="R68" s="69"/>
      <c r="S68" s="105"/>
      <c r="T68" s="92"/>
      <c r="U68" s="93"/>
    </row>
    <row r="69" spans="1:21" x14ac:dyDescent="0.2">
      <c r="A69" s="4">
        <v>55</v>
      </c>
      <c r="B69" s="30" t="s">
        <v>41</v>
      </c>
      <c r="C69" s="68"/>
      <c r="D69" s="13">
        <v>35</v>
      </c>
      <c r="E69" s="12">
        <v>20</v>
      </c>
      <c r="F69" s="86">
        <v>0.5714285714285714</v>
      </c>
      <c r="G69" s="12">
        <v>25</v>
      </c>
      <c r="H69" s="12">
        <v>17</v>
      </c>
      <c r="I69" s="84">
        <v>1.7140552530752167E-3</v>
      </c>
      <c r="J69" s="85">
        <f>(D69-G69)</f>
        <v>10</v>
      </c>
      <c r="K69" s="86">
        <f>(J69/G69)</f>
        <v>0.4</v>
      </c>
      <c r="L69" s="72">
        <v>2.4831500532103584E-3</v>
      </c>
      <c r="M69" s="87">
        <v>1.7860970207901692E-3</v>
      </c>
      <c r="N69" s="70"/>
      <c r="O69" s="34"/>
      <c r="P69" s="88">
        <f>(E69-H69)</f>
        <v>3</v>
      </c>
      <c r="Q69" s="86">
        <f>(P69/H69)</f>
        <v>0.17647058823529413</v>
      </c>
      <c r="R69" s="86">
        <v>2.2264276967605477E-3</v>
      </c>
      <c r="S69" s="84">
        <v>1.7140552530752167E-3</v>
      </c>
      <c r="T69" s="74"/>
      <c r="U69" s="93"/>
    </row>
    <row r="70" spans="1:21" ht="15" thickBot="1" x14ac:dyDescent="0.25">
      <c r="A70" s="4"/>
      <c r="B70" s="31"/>
      <c r="C70" s="111"/>
      <c r="D70" s="20"/>
      <c r="E70" s="19"/>
      <c r="F70" s="112"/>
      <c r="G70" s="19"/>
      <c r="H70" s="19"/>
      <c r="I70" s="113"/>
      <c r="J70" s="114"/>
      <c r="K70" s="112"/>
      <c r="L70" s="115"/>
      <c r="M70" s="116"/>
      <c r="N70" s="117"/>
      <c r="O70" s="118"/>
      <c r="P70" s="119"/>
      <c r="Q70" s="112"/>
      <c r="R70" s="112"/>
      <c r="S70" s="113"/>
      <c r="T70" s="120"/>
      <c r="U70" s="121"/>
    </row>
    <row r="71" spans="1:21" ht="15" thickTop="1" x14ac:dyDescent="0.2">
      <c r="A71" s="4"/>
      <c r="B71" s="24"/>
      <c r="C71" s="122"/>
      <c r="D71" s="4"/>
      <c r="E71" s="4"/>
      <c r="F71" s="35"/>
      <c r="G71" s="1"/>
      <c r="H71" s="1"/>
      <c r="I71" s="35"/>
      <c r="J71" s="35"/>
      <c r="K71" s="35"/>
      <c r="L71" s="22"/>
      <c r="M71" s="35"/>
      <c r="N71" s="35"/>
      <c r="O71" s="35"/>
      <c r="P71" s="35"/>
      <c r="Q71" s="35"/>
      <c r="R71" s="35"/>
      <c r="S71" s="35"/>
      <c r="T71" s="35"/>
      <c r="U71" s="35"/>
    </row>
    <row r="72" spans="1:21" x14ac:dyDescent="0.2">
      <c r="A72" s="4"/>
      <c r="B72" s="24" t="s">
        <v>42</v>
      </c>
      <c r="C72" s="122"/>
      <c r="D72" s="4"/>
      <c r="E72" s="4"/>
      <c r="F72" s="22"/>
      <c r="G72" s="4"/>
      <c r="H72" s="4"/>
      <c r="I72" s="22"/>
      <c r="J72" s="22"/>
      <c r="K72" s="22"/>
      <c r="L72" s="22"/>
      <c r="M72" s="22"/>
      <c r="N72" s="35"/>
      <c r="O72" s="22"/>
      <c r="P72" s="22"/>
      <c r="Q72" s="22"/>
      <c r="R72" s="22"/>
      <c r="S72" s="22"/>
      <c r="T72" s="35"/>
      <c r="U72" s="35"/>
    </row>
    <row r="73" spans="1:21" x14ac:dyDescent="0.2">
      <c r="A73" s="4"/>
      <c r="B73" s="3" t="s">
        <v>43</v>
      </c>
      <c r="C73" s="122"/>
      <c r="D73" s="4"/>
      <c r="E73" s="4"/>
      <c r="F73" s="22"/>
      <c r="G73" s="4"/>
      <c r="H73" s="4"/>
      <c r="I73" s="22"/>
      <c r="J73" s="22"/>
      <c r="K73" s="22"/>
      <c r="L73" s="22"/>
      <c r="M73" s="22"/>
      <c r="N73" s="35"/>
      <c r="O73" s="22"/>
      <c r="P73" s="22"/>
      <c r="Q73" s="22"/>
      <c r="R73" s="22"/>
      <c r="S73" s="22"/>
      <c r="T73" s="35"/>
      <c r="U73" s="35"/>
    </row>
    <row r="74" spans="1:21" x14ac:dyDescent="0.2">
      <c r="A74" s="4"/>
      <c r="B74" s="4" t="s">
        <v>44</v>
      </c>
      <c r="C74" s="122"/>
      <c r="D74" s="4"/>
      <c r="E74" s="4"/>
      <c r="F74" s="22"/>
      <c r="G74" s="4"/>
      <c r="H74" s="4"/>
      <c r="I74" s="22"/>
      <c r="J74" s="22"/>
      <c r="K74" s="22"/>
      <c r="L74" s="22"/>
      <c r="M74" s="22"/>
      <c r="N74" s="35"/>
      <c r="O74" s="22"/>
      <c r="P74" s="22"/>
      <c r="Q74" s="22"/>
      <c r="R74" s="22"/>
      <c r="S74" s="22"/>
      <c r="T74" s="35"/>
      <c r="U74" s="35"/>
    </row>
    <row r="75" spans="1:21" x14ac:dyDescent="0.2">
      <c r="A75" s="4"/>
      <c r="B75" s="4" t="s">
        <v>45</v>
      </c>
      <c r="C75" s="122"/>
      <c r="D75" s="4"/>
      <c r="E75" s="4"/>
      <c r="F75" s="22"/>
      <c r="G75" s="4"/>
      <c r="H75" s="4"/>
      <c r="I75" s="22"/>
      <c r="J75" s="22"/>
      <c r="K75" s="22"/>
      <c r="L75" s="22"/>
      <c r="M75" s="22"/>
      <c r="N75" s="35"/>
      <c r="O75" s="22"/>
      <c r="P75" s="22"/>
      <c r="Q75" s="22"/>
      <c r="R75" s="22"/>
      <c r="S75" s="22"/>
      <c r="T75" s="35"/>
      <c r="U75" s="35"/>
    </row>
    <row r="76" spans="1:21" x14ac:dyDescent="0.2">
      <c r="A76" s="4"/>
      <c r="B76" s="4" t="s">
        <v>46</v>
      </c>
      <c r="C76" s="122"/>
      <c r="D76" s="4"/>
      <c r="E76" s="4"/>
      <c r="F76" s="22"/>
      <c r="G76" s="4"/>
      <c r="H76" s="4"/>
      <c r="I76" s="22"/>
      <c r="J76" s="22"/>
      <c r="K76" s="22"/>
      <c r="L76" s="22"/>
      <c r="M76" s="22"/>
      <c r="N76" s="35"/>
      <c r="O76" s="22"/>
      <c r="P76" s="22"/>
      <c r="Q76" s="22"/>
      <c r="R76" s="22"/>
      <c r="S76" s="22"/>
      <c r="T76" s="35"/>
      <c r="U76" s="35"/>
    </row>
    <row r="77" spans="1:21" x14ac:dyDescent="0.2">
      <c r="A77" s="4"/>
      <c r="B77" s="4" t="s">
        <v>47</v>
      </c>
      <c r="C77" s="122"/>
      <c r="D77" s="4"/>
      <c r="E77" s="4"/>
      <c r="F77" s="35"/>
      <c r="G77" s="4"/>
      <c r="H77" s="4"/>
      <c r="I77" s="22"/>
      <c r="J77" s="22"/>
      <c r="K77" s="22"/>
      <c r="L77" s="22"/>
      <c r="M77" s="22"/>
      <c r="N77" s="35"/>
      <c r="O77" s="22"/>
      <c r="P77" s="22"/>
      <c r="Q77" s="22"/>
      <c r="R77" s="22"/>
      <c r="S77" s="22"/>
      <c r="T77" s="35"/>
      <c r="U77" s="35"/>
    </row>
    <row r="78" spans="1:21" x14ac:dyDescent="0.2">
      <c r="A78" s="4"/>
      <c r="B78" s="4" t="s">
        <v>48</v>
      </c>
      <c r="C78" s="122"/>
      <c r="D78" s="4"/>
      <c r="E78" s="4"/>
      <c r="F78" s="35"/>
      <c r="G78" s="4"/>
      <c r="H78" s="4"/>
      <c r="I78" s="22"/>
      <c r="J78" s="22"/>
      <c r="K78" s="22"/>
      <c r="L78" s="22"/>
      <c r="M78" s="22"/>
      <c r="N78" s="35"/>
      <c r="O78" s="22"/>
      <c r="P78" s="22"/>
      <c r="Q78" s="22"/>
      <c r="R78" s="22"/>
      <c r="S78" s="22"/>
      <c r="T78" s="35"/>
      <c r="U78" s="35"/>
    </row>
    <row r="79" spans="1:21" x14ac:dyDescent="0.2">
      <c r="A79" s="4"/>
      <c r="B79" s="4" t="s">
        <v>49</v>
      </c>
      <c r="C79" s="122"/>
      <c r="D79" s="4"/>
      <c r="E79" s="4"/>
      <c r="F79" s="35"/>
      <c r="G79" s="4"/>
      <c r="H79" s="4"/>
      <c r="I79" s="22"/>
      <c r="J79" s="22"/>
      <c r="K79" s="22"/>
      <c r="L79" s="22"/>
      <c r="M79" s="22"/>
      <c r="N79" s="35"/>
      <c r="O79" s="22"/>
      <c r="P79" s="22"/>
      <c r="Q79" s="22"/>
      <c r="R79" s="22"/>
      <c r="S79" s="22"/>
      <c r="T79" s="35"/>
      <c r="U79" s="35"/>
    </row>
    <row r="80" spans="1:21" x14ac:dyDescent="0.2">
      <c r="A80" s="4"/>
      <c r="B80" s="4" t="s">
        <v>50</v>
      </c>
      <c r="C80" s="122"/>
      <c r="D80" s="4"/>
      <c r="E80" s="4"/>
      <c r="F80" s="35"/>
      <c r="G80" s="4"/>
      <c r="H80" s="4"/>
      <c r="I80" s="22"/>
      <c r="J80" s="22"/>
      <c r="K80" s="22"/>
      <c r="L80" s="22"/>
      <c r="M80" s="22"/>
      <c r="N80" s="35"/>
      <c r="O80" s="22"/>
      <c r="P80" s="22"/>
      <c r="Q80" s="22"/>
      <c r="R80" s="22"/>
      <c r="S80" s="22"/>
      <c r="T80" s="35"/>
      <c r="U80" s="35"/>
    </row>
    <row r="81" spans="1:21" x14ac:dyDescent="0.2">
      <c r="A81" s="4"/>
      <c r="B81" s="4" t="s">
        <v>51</v>
      </c>
      <c r="C81" s="122"/>
      <c r="D81" s="4"/>
      <c r="E81" s="4"/>
      <c r="F81" s="35"/>
      <c r="G81" s="4"/>
      <c r="H81" s="4"/>
      <c r="I81" s="22"/>
      <c r="J81" s="22"/>
      <c r="K81" s="22"/>
      <c r="L81" s="22"/>
      <c r="M81" s="22"/>
      <c r="N81" s="35"/>
      <c r="O81" s="22"/>
      <c r="P81" s="22"/>
      <c r="Q81" s="22"/>
      <c r="R81" s="22"/>
      <c r="S81" s="22"/>
      <c r="T81" s="35"/>
      <c r="U81" s="35"/>
    </row>
    <row r="82" spans="1:21" x14ac:dyDescent="0.2">
      <c r="A82" s="4"/>
      <c r="B82" s="4" t="s">
        <v>52</v>
      </c>
      <c r="C82" s="122"/>
      <c r="D82" s="4"/>
      <c r="E82" s="4"/>
      <c r="F82" s="35"/>
      <c r="G82" s="4"/>
      <c r="H82" s="4"/>
      <c r="I82" s="22"/>
      <c r="J82" s="22"/>
      <c r="K82" s="22"/>
      <c r="L82" s="22"/>
      <c r="M82" s="22"/>
      <c r="N82" s="35"/>
      <c r="O82" s="22"/>
      <c r="P82" s="22"/>
      <c r="Q82" s="22"/>
      <c r="R82" s="22"/>
      <c r="S82" s="22"/>
      <c r="T82" s="35"/>
      <c r="U82" s="35"/>
    </row>
    <row r="83" spans="1:21" x14ac:dyDescent="0.2">
      <c r="A83" s="1"/>
      <c r="B83" s="1"/>
      <c r="C83" s="1"/>
      <c r="D83" s="4"/>
      <c r="E83" s="4"/>
      <c r="F83" s="21"/>
      <c r="G83" s="21"/>
      <c r="H83" s="4"/>
      <c r="I83" s="21"/>
      <c r="J83" s="22"/>
      <c r="K83" s="22"/>
      <c r="L83" s="4"/>
      <c r="M83" s="4"/>
      <c r="N83" s="4"/>
      <c r="O83" s="23"/>
      <c r="P83" s="23"/>
      <c r="Q83" s="23"/>
      <c r="R83" s="4"/>
    </row>
  </sheetData>
  <mergeCells count="30">
    <mergeCell ref="B5:C13"/>
    <mergeCell ref="D10:D13"/>
    <mergeCell ref="E10:E13"/>
    <mergeCell ref="H10:H13"/>
    <mergeCell ref="I10:I13"/>
    <mergeCell ref="F10:F13"/>
    <mergeCell ref="G10:G13"/>
    <mergeCell ref="J10:K11"/>
    <mergeCell ref="L10:M11"/>
    <mergeCell ref="N10:O11"/>
    <mergeCell ref="D5:I7"/>
    <mergeCell ref="J5:O9"/>
    <mergeCell ref="P5:U9"/>
    <mergeCell ref="D8:F9"/>
    <mergeCell ref="G8:I9"/>
    <mergeCell ref="T12:T13"/>
    <mergeCell ref="U12:U13"/>
    <mergeCell ref="R10:S11"/>
    <mergeCell ref="T10:U11"/>
    <mergeCell ref="J12:J13"/>
    <mergeCell ref="K12:K13"/>
    <mergeCell ref="L12:L13"/>
    <mergeCell ref="M12:M13"/>
    <mergeCell ref="N12:N13"/>
    <mergeCell ref="O12:O13"/>
    <mergeCell ref="R12:R13"/>
    <mergeCell ref="S12:S13"/>
    <mergeCell ref="P10:Q11"/>
    <mergeCell ref="P12:P13"/>
    <mergeCell ref="Q12:Q13"/>
  </mergeCells>
  <pageMargins left="0.7" right="0.7" top="0.15" bottom="0.1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852BB2-8941-45D3-B684-00328398C2EC}"/>
</file>

<file path=customXml/itemProps2.xml><?xml version="1.0" encoding="utf-8"?>
<ds:datastoreItem xmlns:ds="http://schemas.openxmlformats.org/officeDocument/2006/customXml" ds:itemID="{A0F497DE-E5F5-4B8D-A344-EE221D054D07}"/>
</file>

<file path=customXml/itemProps3.xml><?xml version="1.0" encoding="utf-8"?>
<ds:datastoreItem xmlns:ds="http://schemas.openxmlformats.org/officeDocument/2006/customXml" ds:itemID="{6D288F39-9BAF-4B3F-9C19-D27E7AB57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Table_2A</vt:lpstr>
      <vt:lpstr>Sheet2</vt:lpstr>
      <vt:lpstr>Sheet3</vt:lpstr>
      <vt:lpstr>Table_2A!Print_Area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Windows User</cp:lastModifiedBy>
  <cp:lastPrinted>2019-11-04T14:13:57Z</cp:lastPrinted>
  <dcterms:created xsi:type="dcterms:W3CDTF">2019-10-28T14:58:25Z</dcterms:created>
  <dcterms:modified xsi:type="dcterms:W3CDTF">2019-11-04T14:14:10Z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