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9\Aug19\"/>
    </mc:Choice>
  </mc:AlternateContent>
  <xr:revisionPtr revIDLastSave="0" documentId="8_{65F157E4-7429-4831-96F7-E41C135460E9}" xr6:coauthVersionLast="31" xr6:coauthVersionMax="31" xr10:uidLastSave="{00000000-0000-0000-0000-000000000000}"/>
  <bookViews>
    <workbookView xWindow="0" yWindow="0" windowWidth="28800" windowHeight="12240" xr2:uid="{1E17F79B-512F-485B-99F0-84CBCC11431B}"/>
  </bookViews>
  <sheets>
    <sheet name="2B" sheetId="1" r:id="rId1"/>
    <sheet name="Sheet2" sheetId="2" r:id="rId2"/>
    <sheet name="Sheet3" sheetId="3" r:id="rId3"/>
  </sheets>
  <definedNames>
    <definedName name="_xlnm.Print_Area" localSheetId="0">'2B'!$C$2:$V$82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 l="1"/>
  <c r="L69" i="1" s="1"/>
  <c r="J69" i="1"/>
  <c r="G69" i="1"/>
  <c r="K67" i="1"/>
  <c r="L67" i="1" s="1"/>
  <c r="J67" i="1"/>
  <c r="G67" i="1"/>
  <c r="L66" i="1"/>
  <c r="K66" i="1"/>
  <c r="J66" i="1"/>
  <c r="G66" i="1"/>
  <c r="L62" i="1"/>
  <c r="K62" i="1"/>
  <c r="J62" i="1"/>
  <c r="G62" i="1"/>
  <c r="K60" i="1"/>
  <c r="L60" i="1" s="1"/>
  <c r="J60" i="1"/>
  <c r="G60" i="1"/>
  <c r="L56" i="1"/>
  <c r="K56" i="1"/>
  <c r="J56" i="1"/>
  <c r="G56" i="1"/>
  <c r="K50" i="1"/>
  <c r="L50" i="1" s="1"/>
  <c r="J50" i="1"/>
  <c r="G50" i="1"/>
  <c r="K49" i="1"/>
  <c r="L49" i="1" s="1"/>
  <c r="J49" i="1"/>
  <c r="G49" i="1"/>
  <c r="L43" i="1"/>
  <c r="K43" i="1"/>
  <c r="J43" i="1"/>
  <c r="G43" i="1"/>
  <c r="L42" i="1"/>
  <c r="K42" i="1"/>
  <c r="J42" i="1"/>
  <c r="G42" i="1"/>
  <c r="K41" i="1"/>
  <c r="L41" i="1" s="1"/>
  <c r="J41" i="1"/>
  <c r="G41" i="1"/>
  <c r="K40" i="1"/>
  <c r="L40" i="1" s="1"/>
  <c r="J40" i="1"/>
  <c r="F40" i="1"/>
  <c r="E40" i="1"/>
  <c r="L38" i="1"/>
  <c r="K38" i="1"/>
  <c r="J38" i="1"/>
  <c r="G38" i="1"/>
  <c r="K37" i="1"/>
  <c r="L37" i="1" s="1"/>
  <c r="J37" i="1"/>
  <c r="G37" i="1"/>
  <c r="K36" i="1"/>
  <c r="L36" i="1" s="1"/>
  <c r="J36" i="1"/>
  <c r="G36" i="1"/>
  <c r="L35" i="1"/>
  <c r="K35" i="1"/>
  <c r="J35" i="1"/>
  <c r="G35" i="1"/>
  <c r="F35" i="1"/>
  <c r="E35" i="1"/>
  <c r="K33" i="1"/>
  <c r="L33" i="1" s="1"/>
  <c r="J33" i="1"/>
  <c r="G33" i="1"/>
  <c r="K32" i="1"/>
  <c r="L32" i="1" s="1"/>
  <c r="J32" i="1"/>
  <c r="G32" i="1"/>
  <c r="L31" i="1"/>
  <c r="K31" i="1"/>
  <c r="J31" i="1"/>
  <c r="G31" i="1"/>
  <c r="K30" i="1"/>
  <c r="L30" i="1" s="1"/>
  <c r="J30" i="1"/>
  <c r="G30" i="1"/>
  <c r="K29" i="1"/>
  <c r="L29" i="1" s="1"/>
  <c r="J29" i="1"/>
  <c r="G29" i="1"/>
  <c r="K28" i="1"/>
  <c r="L28" i="1" s="1"/>
  <c r="J28" i="1"/>
  <c r="G28" i="1"/>
  <c r="L27" i="1"/>
  <c r="K27" i="1"/>
  <c r="J27" i="1"/>
  <c r="G27" i="1"/>
  <c r="F27" i="1"/>
  <c r="E27" i="1"/>
  <c r="I25" i="1"/>
  <c r="I23" i="1" s="1"/>
  <c r="H25" i="1"/>
  <c r="F25" i="1"/>
  <c r="E25" i="1"/>
  <c r="K24" i="1"/>
  <c r="L24" i="1" s="1"/>
  <c r="I24" i="1"/>
  <c r="H24" i="1"/>
  <c r="H23" i="1" s="1"/>
  <c r="G24" i="1"/>
  <c r="F24" i="1"/>
  <c r="E24" i="1"/>
  <c r="E23" i="1"/>
  <c r="K23" i="1" s="1"/>
  <c r="L23" i="1" s="1"/>
  <c r="K22" i="1"/>
  <c r="L22" i="1" s="1"/>
  <c r="J22" i="1"/>
  <c r="I22" i="1"/>
  <c r="H22" i="1"/>
  <c r="G22" i="1"/>
  <c r="F22" i="1"/>
  <c r="E22" i="1"/>
  <c r="I21" i="1"/>
  <c r="I19" i="1" s="1"/>
  <c r="H21" i="1"/>
  <c r="F21" i="1"/>
  <c r="E21" i="1"/>
  <c r="K20" i="1"/>
  <c r="L20" i="1" s="1"/>
  <c r="I20" i="1"/>
  <c r="H20" i="1"/>
  <c r="H19" i="1" s="1"/>
  <c r="F20" i="1"/>
  <c r="G20" i="1" s="1"/>
  <c r="E20" i="1"/>
  <c r="E19" i="1"/>
  <c r="K15" i="1"/>
  <c r="L15" i="1" s="1"/>
  <c r="J15" i="1"/>
  <c r="G15" i="1"/>
  <c r="K19" i="1" l="1"/>
  <c r="L19" i="1" s="1"/>
  <c r="I17" i="1"/>
  <c r="J19" i="1"/>
  <c r="J23" i="1"/>
  <c r="H17" i="1"/>
  <c r="F19" i="1"/>
  <c r="J21" i="1"/>
  <c r="F23" i="1"/>
  <c r="J25" i="1"/>
  <c r="E17" i="1"/>
  <c r="K21" i="1"/>
  <c r="L21" i="1" s="1"/>
  <c r="K25" i="1"/>
  <c r="L25" i="1" s="1"/>
  <c r="J20" i="1"/>
  <c r="J24" i="1"/>
  <c r="G21" i="1"/>
  <c r="G25" i="1"/>
  <c r="G40" i="1"/>
  <c r="F17" i="1" l="1"/>
  <c r="G19" i="1"/>
  <c r="K17" i="1"/>
  <c r="L17" i="1" s="1"/>
  <c r="G23" i="1"/>
  <c r="J17" i="1"/>
  <c r="G17" i="1" l="1"/>
</calcChain>
</file>

<file path=xl/sharedStrings.xml><?xml version="1.0" encoding="utf-8"?>
<sst xmlns="http://schemas.openxmlformats.org/spreadsheetml/2006/main" count="82" uniqueCount="73">
  <si>
    <t>Table 2B.</t>
  </si>
  <si>
    <t>TOTAL HOUSING UNITS</t>
  </si>
  <si>
    <t>SINGLE-FAMILY UNITS</t>
  </si>
  <si>
    <t>JURISDICTION</t>
  </si>
  <si>
    <t>TOTAL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</si>
  <si>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</si>
  <si>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</si>
  <si>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</si>
  <si>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</si>
  <si>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</si>
  <si>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</si>
  <si>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</si>
  <si>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</si>
  <si>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</si>
  <si>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</si>
  <si>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</si>
  <si>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</si>
  <si>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</si>
  <si>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</si>
  <si>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</si>
  <si>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</si>
  <si>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</si>
  <si>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</si>
  <si>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</si>
  <si>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</si>
  <si>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</si>
  <si>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</si>
  <si>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</si>
  <si>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</si>
  <si>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</si>
  <si>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</si>
  <si>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</si>
  <si>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</si>
  <si>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</si>
  <si>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</si>
  <si>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</si>
  <si>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</si>
  <si>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</si>
  <si>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</si>
  <si>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</si>
  <si>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</si>
  <si>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</si>
  <si>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</si>
  <si>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</si>
  <si>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</si>
  <si>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</si>
  <si>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</si>
  <si>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</si>
  <si>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</si>
  <si>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</si>
  <si>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</si>
  <si>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</si>
  <si>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</si>
  <si>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</si>
  <si>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</si>
  <si>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</si>
  <si>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</si>
  <si>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</si>
  <si>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</si>
  <si>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</si>
  <si>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</si>
  <si>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</si>
  <si>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NEW HOUSING UNITS(1) AUTHORIZED FOR CONSTRUCTION:  YEAR TO DATE AUGUST 2019 AND 2017</t>
  </si>
  <si>
    <t>YEAR TO DATE AUGUST</t>
  </si>
  <si>
    <t>2017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</si>
  <si>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</si>
  <si>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</si>
  <si>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</si>
  <si>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</si>
  <si>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</si>
  <si>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</si>
  <si>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</si>
  <si>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SOURCE:  U. S. DEPARTMENT OF COMMERCE.  BUREAU OF THE CENSUS.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</si>
</sst>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0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2"/>
    </font>
    <font>
      <sz val="11"/>
      <color rgb="FFFF0000"/>
      <name val="Cambria"/>
      <family val="1"/>
    </font>
    <font>
      <b/>
      <sz val="11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41" fontId="2" fillId="0" borderId="12" xfId="0" applyNumberFormat="1" applyFont="1" applyBorder="1"/>
    <xf numFmtId="41" fontId="3" fillId="0" borderId="12" xfId="0" applyNumberFormat="1" applyFont="1" applyBorder="1"/>
    <xf numFmtId="3" fontId="2" fillId="0" borderId="12" xfId="0" applyNumberFormat="1" applyFont="1" applyBorder="1"/>
    <xf numFmtId="3" fontId="4" fillId="0" borderId="12" xfId="0" applyNumberFormat="1" applyFont="1" applyBorder="1"/>
    <xf numFmtId="3" fontId="5" fillId="0" borderId="12" xfId="0" applyNumberFormat="1" applyFont="1" applyBorder="1"/>
    <xf numFmtId="3" fontId="3" fillId="0" borderId="12" xfId="0" applyNumberFormat="1" applyFont="1" applyBorder="1"/>
    <xf numFmtId="41" fontId="1" fillId="0" borderId="12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2" fillId="0" borderId="4" xfId="0" applyFont="1" applyBorder="1"/>
    <xf numFmtId="0" fontId="5" fillId="0" borderId="4" xfId="0" applyFont="1" applyBorder="1"/>
    <xf numFmtId="42" fontId="3" fillId="0" borderId="4" xfId="0" applyNumberFormat="1" applyFont="1" applyBorder="1"/>
    <xf numFmtId="41" fontId="3" fillId="0" borderId="0" xfId="0" applyNumberFormat="1" applyFont="1" applyBorder="1"/>
    <xf numFmtId="0" fontId="3" fillId="0" borderId="0" xfId="0" applyFont="1" applyBorder="1"/>
    <xf numFmtId="41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41" fontId="3" fillId="0" borderId="5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2" xfId="0" applyFont="1" applyBorder="1"/>
    <xf numFmtId="1" fontId="3" fillId="0" borderId="12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41" fontId="2" fillId="0" borderId="4" xfId="0" applyNumberFormat="1" applyFont="1" applyBorder="1"/>
    <xf numFmtId="41" fontId="2" fillId="0" borderId="0" xfId="0" applyNumberFormat="1" applyFont="1" applyBorder="1"/>
    <xf numFmtId="3" fontId="2" fillId="0" borderId="4" xfId="0" applyNumberFormat="1" applyFont="1" applyBorder="1"/>
    <xf numFmtId="1" fontId="3" fillId="0" borderId="15" xfId="0" applyNumberFormat="1" applyFont="1" applyBorder="1" applyAlignment="1">
      <alignment horizontal="center"/>
    </xf>
    <xf numFmtId="3" fontId="5" fillId="0" borderId="4" xfId="0" applyNumberFormat="1" applyFont="1" applyBorder="1"/>
    <xf numFmtId="41" fontId="3" fillId="0" borderId="15" xfId="0" applyNumberFormat="1" applyFont="1" applyBorder="1"/>
    <xf numFmtId="0" fontId="3" fillId="0" borderId="15" xfId="0" applyFont="1" applyBorder="1"/>
    <xf numFmtId="0" fontId="3" fillId="0" borderId="0" xfId="0" applyFont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1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8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0" fontId="6" fillId="0" borderId="0" xfId="0" applyFont="1"/>
    <xf numFmtId="0" fontId="2" fillId="0" borderId="15" xfId="0" applyFont="1" applyBorder="1"/>
    <xf numFmtId="0" fontId="2" fillId="0" borderId="0" xfId="0" applyFont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4" fontId="2" fillId="0" borderId="25" xfId="2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2" fillId="0" borderId="32" xfId="2" applyNumberFormat="1" applyFont="1" applyBorder="1" applyAlignment="1">
      <alignment horizontal="center" vertical="center"/>
    </xf>
    <xf numFmtId="164" fontId="2" fillId="0" borderId="31" xfId="2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25" xfId="2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2" fillId="0" borderId="12" xfId="2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35" xfId="2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0" xfId="2" applyNumberFormat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1" fontId="2" fillId="0" borderId="38" xfId="1" applyNumberFormat="1" applyFont="1" applyBorder="1" applyAlignment="1">
      <alignment horizontal="center" vertical="center"/>
    </xf>
    <xf numFmtId="1" fontId="2" fillId="0" borderId="14" xfId="1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4" fontId="2" fillId="0" borderId="28" xfId="2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64" fontId="2" fillId="0" borderId="29" xfId="2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164" fontId="2" fillId="0" borderId="28" xfId="2" applyNumberFormat="1" applyFont="1" applyBorder="1" applyAlignment="1">
      <alignment horizontal="center" vertical="center"/>
    </xf>
    <xf numFmtId="1" fontId="2" fillId="0" borderId="28" xfId="1" applyNumberFormat="1" applyFont="1" applyBorder="1" applyAlignment="1">
      <alignment horizontal="center" vertical="center"/>
    </xf>
    <xf numFmtId="1" fontId="2" fillId="0" borderId="29" xfId="1" applyNumberFormat="1" applyFont="1" applyBorder="1" applyAlignment="1">
      <alignment horizontal="center" vertical="center"/>
    </xf>
    <xf numFmtId="1" fontId="2" fillId="0" borderId="42" xfId="1" applyNumberFormat="1" applyFont="1" applyBorder="1" applyAlignment="1">
      <alignment horizontal="center" vertical="center"/>
    </xf>
    <xf numFmtId="41" fontId="2" fillId="0" borderId="0" xfId="0" applyNumberFormat="1" applyFont="1"/>
    <xf numFmtId="41" fontId="3" fillId="0" borderId="23" xfId="0" applyNumberFormat="1" applyFont="1" applyBorder="1"/>
    <xf numFmtId="41" fontId="3" fillId="0" borderId="25" xfId="0" applyNumberFormat="1" applyFont="1" applyBorder="1"/>
    <xf numFmtId="164" fontId="3" fillId="0" borderId="25" xfId="2" applyNumberFormat="1" applyFont="1" applyBorder="1"/>
    <xf numFmtId="164" fontId="3" fillId="0" borderId="26" xfId="2" applyNumberFormat="1" applyFont="1" applyBorder="1"/>
    <xf numFmtId="164" fontId="2" fillId="0" borderId="12" xfId="2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3" fillId="0" borderId="12" xfId="2" applyNumberFormat="1" applyFont="1" applyBorder="1"/>
    <xf numFmtId="164" fontId="2" fillId="0" borderId="12" xfId="2" applyNumberFormat="1" applyFont="1" applyBorder="1"/>
    <xf numFmtId="164" fontId="2" fillId="0" borderId="35" xfId="2" applyNumberFormat="1" applyFont="1" applyBorder="1"/>
    <xf numFmtId="3" fontId="2" fillId="0" borderId="5" xfId="0" applyNumberFormat="1" applyFont="1" applyBorder="1"/>
    <xf numFmtId="0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/>
    <xf numFmtId="1" fontId="2" fillId="0" borderId="12" xfId="2" applyNumberFormat="1" applyFont="1" applyBorder="1" applyAlignment="1">
      <alignment horizontal="center"/>
    </xf>
    <xf numFmtId="164" fontId="3" fillId="0" borderId="35" xfId="2" applyNumberFormat="1" applyFont="1" applyBorder="1"/>
    <xf numFmtId="0" fontId="3" fillId="0" borderId="5" xfId="0" applyFont="1" applyBorder="1"/>
    <xf numFmtId="164" fontId="3" fillId="0" borderId="12" xfId="2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4" xfId="0" applyFont="1" applyBorder="1"/>
    <xf numFmtId="1" fontId="3" fillId="0" borderId="12" xfId="2" applyNumberFormat="1" applyFont="1" applyBorder="1" applyAlignment="1">
      <alignment horizontal="center"/>
    </xf>
    <xf numFmtId="3" fontId="2" fillId="0" borderId="23" xfId="0" applyNumberFormat="1" applyFont="1" applyBorder="1"/>
    <xf numFmtId="3" fontId="3" fillId="0" borderId="23" xfId="0" applyNumberFormat="1" applyFont="1" applyBorder="1"/>
    <xf numFmtId="3" fontId="3" fillId="0" borderId="5" xfId="0" applyNumberFormat="1" applyFont="1" applyBorder="1"/>
    <xf numFmtId="3" fontId="3" fillId="0" borderId="34" xfId="0" applyNumberFormat="1" applyFont="1" applyBorder="1"/>
    <xf numFmtId="3" fontId="4" fillId="0" borderId="23" xfId="0" applyNumberFormat="1" applyFont="1" applyBorder="1"/>
    <xf numFmtId="3" fontId="5" fillId="0" borderId="23" xfId="0" applyNumberFormat="1" applyFont="1" applyBorder="1"/>
    <xf numFmtId="1" fontId="3" fillId="0" borderId="35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41" fontId="3" fillId="0" borderId="35" xfId="0" applyNumberFormat="1" applyFont="1" applyBorder="1"/>
    <xf numFmtId="1" fontId="3" fillId="0" borderId="12" xfId="2" applyNumberFormat="1" applyFont="1" applyBorder="1"/>
    <xf numFmtId="41" fontId="1" fillId="0" borderId="23" xfId="0" applyNumberFormat="1" applyFont="1" applyBorder="1"/>
    <xf numFmtId="41" fontId="3" fillId="0" borderId="34" xfId="0" applyNumberFormat="1" applyFont="1" applyBorder="1"/>
    <xf numFmtId="0" fontId="3" fillId="0" borderId="35" xfId="0" applyFont="1" applyBorder="1" applyAlignment="1">
      <alignment horizontal="center"/>
    </xf>
    <xf numFmtId="1" fontId="3" fillId="0" borderId="5" xfId="2" applyNumberFormat="1" applyFont="1" applyBorder="1" applyAlignment="1">
      <alignment horizontal="center"/>
    </xf>
    <xf numFmtId="0" fontId="3" fillId="0" borderId="23" xfId="0" applyFont="1" applyBorder="1"/>
    <xf numFmtId="0" fontId="3" fillId="0" borderId="34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" fontId="2" fillId="0" borderId="5" xfId="2" applyNumberFormat="1" applyFont="1" applyBorder="1" applyAlignment="1">
      <alignment horizontal="center"/>
    </xf>
    <xf numFmtId="0" fontId="2" fillId="0" borderId="12" xfId="0" applyFont="1" applyBorder="1"/>
    <xf numFmtId="0" fontId="2" fillId="0" borderId="34" xfId="0" applyNumberFormat="1" applyFont="1" applyBorder="1" applyAlignment="1">
      <alignment horizontal="center"/>
    </xf>
    <xf numFmtId="0" fontId="3" fillId="0" borderId="43" xfId="0" applyFont="1" applyBorder="1"/>
    <xf numFmtId="164" fontId="3" fillId="0" borderId="18" xfId="2" applyNumberFormat="1" applyFont="1" applyBorder="1"/>
    <xf numFmtId="164" fontId="3" fillId="0" borderId="44" xfId="2" applyNumberFormat="1" applyFont="1" applyBorder="1"/>
    <xf numFmtId="0" fontId="3" fillId="0" borderId="45" xfId="0" applyFont="1" applyBorder="1"/>
    <xf numFmtId="41" fontId="3" fillId="0" borderId="44" xfId="0" applyNumberFormat="1" applyFont="1" applyBorder="1"/>
    <xf numFmtId="0" fontId="3" fillId="0" borderId="46" xfId="0" applyFont="1" applyBorder="1"/>
    <xf numFmtId="164" fontId="3" fillId="0" borderId="18" xfId="2" applyNumberFormat="1" applyFont="1" applyBorder="1" applyAlignment="1">
      <alignment horizontal="center"/>
    </xf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1" fontId="3" fillId="0" borderId="0" xfId="2" applyNumberFormat="1" applyFont="1"/>
    <xf numFmtId="0" fontId="8" fillId="0" borderId="0" xfId="0" applyFont="1"/>
    <xf numFmtId="164" fontId="8" fillId="0" borderId="0" xfId="2" applyNumberFormat="1" applyFont="1"/>
    <xf numFmtId="0" fontId="9" fillId="0" borderId="0" xfId="0" applyFont="1"/>
    <xf numFmtId="164" fontId="9" fillId="0" borderId="0" xfId="2" applyNumberFormat="1" applyFont="1"/>
    <xf numFmtId="3" fontId="9" fillId="0" borderId="0" xfId="0" applyNumberFormat="1" applyFont="1"/>
    <xf numFmtId="164" fontId="2" fillId="0" borderId="0" xfId="2" applyNumberFormat="1" applyFont="1"/>
    <xf numFmtId="1" fontId="2" fillId="0" borderId="0" xfId="2" applyNumberFormat="1" applyFont="1"/>
    <xf numFmtId="164" fontId="3" fillId="0" borderId="0" xfId="2" applyNumberFormat="1" applyFont="1" applyAlignment="1"/>
    <xf numFmtId="1" fontId="3" fillId="0" borderId="0" xfId="2" applyNumberFormat="1" applyFont="1" applyAlignment="1"/>
    <xf numFmtId="41" fontId="2" fillId="0" borderId="23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97F9-77FC-4DAF-B2C6-97ADF7C2DE1B}">
  <sheetPr>
    <pageSetUpPr fitToPage="1"/>
  </sheetPr>
  <dimension ref="B2:V83"/>
  <sheetViews>
    <sheetView tabSelected="1" workbookViewId="0">
      <selection activeCell="C2" sqref="C2:V82"/>
    </sheetView>
  </sheetViews>
  <sheetFormatPr defaultRowHeight="14.25" x14ac:dyDescent="0.2"/>
  <cols>
    <col min="1" max="2" width="9" style="1"/>
    <col min="3" max="3" width="44.375" style="1" bestFit="1" customWidth="1"/>
    <col min="4" max="4" width="3" style="1" customWidth="1"/>
    <col min="5" max="5" width="9.125" style="1" bestFit="1" customWidth="1"/>
    <col min="6" max="9" width="9.125" style="1" customWidth="1"/>
    <col min="10" max="19" width="9" style="1" customWidth="1"/>
    <col min="20" max="20" width="9.25" style="1" bestFit="1" customWidth="1"/>
    <col min="21" max="22" width="9.125" style="1" bestFit="1" customWidth="1"/>
    <col min="23" max="16384" width="9" style="1"/>
  </cols>
  <sheetData>
    <row r="2" spans="2:22" x14ac:dyDescent="0.2">
      <c r="B2" s="162"/>
      <c r="C2" s="18" t="s">
        <v>0</v>
      </c>
      <c r="D2" s="36"/>
      <c r="E2" s="162"/>
      <c r="F2" s="162"/>
      <c r="G2" s="163"/>
      <c r="H2" s="162"/>
      <c r="I2" s="162"/>
      <c r="J2" s="163"/>
      <c r="K2" s="162"/>
      <c r="L2" s="163"/>
      <c r="M2" s="163"/>
      <c r="N2" s="163"/>
      <c r="O2" s="17"/>
      <c r="P2" s="17"/>
      <c r="Q2" s="162"/>
      <c r="R2" s="163"/>
      <c r="S2" s="158"/>
      <c r="T2" s="158"/>
      <c r="U2" s="161"/>
      <c r="V2" s="17"/>
    </row>
    <row r="3" spans="2:22" x14ac:dyDescent="0.2">
      <c r="B3" s="162"/>
      <c r="C3" s="18" t="s">
        <v>62</v>
      </c>
      <c r="D3" s="36"/>
      <c r="E3" s="164"/>
      <c r="F3" s="164"/>
      <c r="G3" s="165"/>
      <c r="H3" s="166"/>
      <c r="I3" s="166"/>
      <c r="J3" s="165"/>
      <c r="K3" s="164"/>
      <c r="L3" s="165"/>
      <c r="M3" s="165"/>
      <c r="N3" s="165"/>
      <c r="O3" s="18"/>
      <c r="P3" s="18"/>
      <c r="Q3" s="164"/>
      <c r="R3" s="165"/>
      <c r="S3" s="167"/>
      <c r="T3" s="167"/>
      <c r="U3" s="168"/>
      <c r="V3" s="18"/>
    </row>
    <row r="4" spans="2:22" ht="15" thickBot="1" x14ac:dyDescent="0.25">
      <c r="B4" s="53"/>
      <c r="C4" s="53"/>
      <c r="D4" s="53"/>
      <c r="E4" s="53"/>
      <c r="F4" s="53"/>
      <c r="G4" s="169"/>
      <c r="H4" s="53"/>
      <c r="I4" s="53"/>
      <c r="J4" s="169"/>
      <c r="K4" s="53"/>
      <c r="L4" s="169"/>
      <c r="M4" s="169"/>
      <c r="N4" s="169"/>
      <c r="O4" s="53"/>
      <c r="P4" s="53"/>
      <c r="Q4" s="53"/>
      <c r="R4" s="169"/>
      <c r="S4" s="169"/>
      <c r="T4" s="169"/>
      <c r="U4" s="170"/>
      <c r="V4" s="53"/>
    </row>
    <row r="5" spans="2:22" ht="15" thickTop="1" x14ac:dyDescent="0.2">
      <c r="B5" s="53"/>
      <c r="C5" s="54" t="s">
        <v>3</v>
      </c>
      <c r="D5" s="55"/>
      <c r="E5" s="56" t="s">
        <v>63</v>
      </c>
      <c r="F5" s="57"/>
      <c r="G5" s="57"/>
      <c r="H5" s="57"/>
      <c r="I5" s="57"/>
      <c r="J5" s="55"/>
      <c r="K5" s="57" t="s">
        <v>1</v>
      </c>
      <c r="L5" s="57"/>
      <c r="M5" s="57"/>
      <c r="N5" s="57"/>
      <c r="O5" s="57"/>
      <c r="P5" s="55"/>
      <c r="Q5" s="57" t="s">
        <v>2</v>
      </c>
      <c r="R5" s="57"/>
      <c r="S5" s="57"/>
      <c r="T5" s="57"/>
      <c r="U5" s="57"/>
      <c r="V5" s="58"/>
    </row>
    <row r="6" spans="2:22" x14ac:dyDescent="0.2">
      <c r="B6" s="53"/>
      <c r="C6" s="59"/>
      <c r="D6" s="60"/>
      <c r="E6" s="61"/>
      <c r="F6" s="51"/>
      <c r="G6" s="51"/>
      <c r="H6" s="51"/>
      <c r="I6" s="51"/>
      <c r="J6" s="60"/>
      <c r="K6" s="51"/>
      <c r="L6" s="51"/>
      <c r="M6" s="51"/>
      <c r="N6" s="51"/>
      <c r="O6" s="51"/>
      <c r="P6" s="60"/>
      <c r="Q6" s="51"/>
      <c r="R6" s="51"/>
      <c r="S6" s="51"/>
      <c r="T6" s="51"/>
      <c r="U6" s="51"/>
      <c r="V6" s="52"/>
    </row>
    <row r="7" spans="2:22" ht="15" thickBot="1" x14ac:dyDescent="0.25">
      <c r="B7" s="53"/>
      <c r="C7" s="59"/>
      <c r="D7" s="60"/>
      <c r="E7" s="61"/>
      <c r="F7" s="51"/>
      <c r="G7" s="51"/>
      <c r="H7" s="51"/>
      <c r="I7" s="51"/>
      <c r="J7" s="60"/>
      <c r="K7" s="51"/>
      <c r="L7" s="51"/>
      <c r="M7" s="51"/>
      <c r="N7" s="51"/>
      <c r="O7" s="51"/>
      <c r="P7" s="60"/>
      <c r="Q7" s="51"/>
      <c r="R7" s="51"/>
      <c r="S7" s="51"/>
      <c r="T7" s="51"/>
      <c r="U7" s="51"/>
      <c r="V7" s="52"/>
    </row>
    <row r="8" spans="2:22" x14ac:dyDescent="0.2">
      <c r="B8" s="53"/>
      <c r="C8" s="59"/>
      <c r="D8" s="60"/>
      <c r="E8" s="62">
        <v>2019</v>
      </c>
      <c r="F8" s="63"/>
      <c r="G8" s="63"/>
      <c r="H8" s="63" t="s">
        <v>64</v>
      </c>
      <c r="I8" s="63"/>
      <c r="J8" s="64"/>
      <c r="K8" s="51"/>
      <c r="L8" s="51"/>
      <c r="M8" s="51"/>
      <c r="N8" s="51"/>
      <c r="O8" s="51"/>
      <c r="P8" s="60"/>
      <c r="Q8" s="51"/>
      <c r="R8" s="51"/>
      <c r="S8" s="51"/>
      <c r="T8" s="51"/>
      <c r="U8" s="51"/>
      <c r="V8" s="52"/>
    </row>
    <row r="9" spans="2:22" ht="15" thickBot="1" x14ac:dyDescent="0.25">
      <c r="B9" s="53"/>
      <c r="C9" s="59"/>
      <c r="D9" s="60"/>
      <c r="E9" s="65"/>
      <c r="F9" s="66"/>
      <c r="G9" s="66"/>
      <c r="H9" s="66"/>
      <c r="I9" s="66"/>
      <c r="J9" s="67"/>
      <c r="K9" s="51"/>
      <c r="L9" s="51"/>
      <c r="M9" s="51"/>
      <c r="N9" s="51"/>
      <c r="O9" s="51"/>
      <c r="P9" s="60"/>
      <c r="Q9" s="51"/>
      <c r="R9" s="51"/>
      <c r="S9" s="51"/>
      <c r="T9" s="51"/>
      <c r="U9" s="51"/>
      <c r="V9" s="52"/>
    </row>
    <row r="10" spans="2:22" x14ac:dyDescent="0.2">
      <c r="B10" s="53"/>
      <c r="C10" s="59"/>
      <c r="D10" s="60"/>
      <c r="E10" s="68" t="s">
        <v>4</v>
      </c>
      <c r="F10" s="69" t="s">
        <v>65</v>
      </c>
      <c r="G10" s="70" t="s">
        <v>66</v>
      </c>
      <c r="H10" s="71" t="s">
        <v>4</v>
      </c>
      <c r="I10" s="69" t="s">
        <v>65</v>
      </c>
      <c r="J10" s="72" t="s">
        <v>66</v>
      </c>
      <c r="K10" s="73" t="s">
        <v>67</v>
      </c>
      <c r="L10" s="74"/>
      <c r="M10" s="75" t="s">
        <v>68</v>
      </c>
      <c r="N10" s="76"/>
      <c r="O10" s="71" t="s">
        <v>69</v>
      </c>
      <c r="P10" s="77"/>
      <c r="Q10" s="74" t="s">
        <v>67</v>
      </c>
      <c r="R10" s="71"/>
      <c r="S10" s="78" t="s">
        <v>68</v>
      </c>
      <c r="T10" s="78"/>
      <c r="U10" s="71" t="s">
        <v>69</v>
      </c>
      <c r="V10" s="79"/>
    </row>
    <row r="11" spans="2:22" x14ac:dyDescent="0.2">
      <c r="B11" s="53"/>
      <c r="C11" s="59"/>
      <c r="D11" s="60"/>
      <c r="E11" s="80"/>
      <c r="F11" s="81"/>
      <c r="G11" s="82"/>
      <c r="H11" s="83"/>
      <c r="I11" s="81"/>
      <c r="J11" s="84"/>
      <c r="K11" s="85"/>
      <c r="L11" s="86"/>
      <c r="M11" s="87"/>
      <c r="N11" s="88"/>
      <c r="O11" s="89"/>
      <c r="P11" s="90"/>
      <c r="Q11" s="86"/>
      <c r="R11" s="89"/>
      <c r="S11" s="91"/>
      <c r="T11" s="91"/>
      <c r="U11" s="89"/>
      <c r="V11" s="92"/>
    </row>
    <row r="12" spans="2:22" x14ac:dyDescent="0.2">
      <c r="B12" s="53"/>
      <c r="C12" s="59"/>
      <c r="D12" s="60"/>
      <c r="E12" s="80"/>
      <c r="F12" s="81"/>
      <c r="G12" s="82"/>
      <c r="H12" s="83"/>
      <c r="I12" s="81"/>
      <c r="J12" s="84"/>
      <c r="K12" s="93" t="s">
        <v>70</v>
      </c>
      <c r="L12" s="94" t="s">
        <v>71</v>
      </c>
      <c r="M12" s="95">
        <v>2019</v>
      </c>
      <c r="N12" s="95">
        <v>2017</v>
      </c>
      <c r="O12" s="95">
        <v>2019</v>
      </c>
      <c r="P12" s="96">
        <v>2017</v>
      </c>
      <c r="Q12" s="93" t="s">
        <v>70</v>
      </c>
      <c r="R12" s="94" t="s">
        <v>71</v>
      </c>
      <c r="S12" s="95">
        <v>2019</v>
      </c>
      <c r="T12" s="95">
        <v>2017</v>
      </c>
      <c r="U12" s="95">
        <v>2019</v>
      </c>
      <c r="V12" s="97">
        <v>2017</v>
      </c>
    </row>
    <row r="13" spans="2:22" ht="15" thickBot="1" x14ac:dyDescent="0.25">
      <c r="B13" s="53"/>
      <c r="C13" s="98"/>
      <c r="D13" s="99"/>
      <c r="E13" s="100"/>
      <c r="F13" s="101"/>
      <c r="G13" s="102"/>
      <c r="H13" s="103"/>
      <c r="I13" s="101"/>
      <c r="J13" s="104"/>
      <c r="K13" s="105"/>
      <c r="L13" s="106"/>
      <c r="M13" s="107"/>
      <c r="N13" s="107"/>
      <c r="O13" s="107"/>
      <c r="P13" s="108"/>
      <c r="Q13" s="105"/>
      <c r="R13" s="106"/>
      <c r="S13" s="107"/>
      <c r="T13" s="107"/>
      <c r="U13" s="107"/>
      <c r="V13" s="109"/>
    </row>
    <row r="14" spans="2:22" x14ac:dyDescent="0.2">
      <c r="B14" s="110">
        <v>1</v>
      </c>
      <c r="C14" s="11"/>
      <c r="D14" s="19"/>
      <c r="E14" s="111"/>
      <c r="F14" s="112"/>
      <c r="G14" s="113"/>
      <c r="H14" s="112"/>
      <c r="I14" s="112"/>
      <c r="J14" s="114"/>
      <c r="K14" s="22"/>
      <c r="L14" s="115"/>
      <c r="M14" s="115"/>
      <c r="N14" s="115"/>
      <c r="O14" s="27"/>
      <c r="P14" s="116"/>
      <c r="Q14" s="117"/>
      <c r="R14" s="115"/>
      <c r="S14" s="118"/>
      <c r="T14" s="115"/>
      <c r="U14" s="115"/>
      <c r="V14" s="28"/>
    </row>
    <row r="15" spans="2:22" s="47" customFormat="1" x14ac:dyDescent="0.2">
      <c r="B15" s="110">
        <v>2</v>
      </c>
      <c r="C15" s="29" t="s">
        <v>5</v>
      </c>
      <c r="D15" s="30"/>
      <c r="E15" s="171">
        <v>13054</v>
      </c>
      <c r="F15" s="2">
        <v>8197</v>
      </c>
      <c r="G15" s="119">
        <f>(F15/E15)</f>
        <v>0.62793013635667227</v>
      </c>
      <c r="H15" s="2">
        <v>11391</v>
      </c>
      <c r="I15" s="2">
        <v>8631</v>
      </c>
      <c r="J15" s="120">
        <f>(I15/H15)</f>
        <v>0.75770345009217799</v>
      </c>
      <c r="K15" s="121">
        <f>(E15-H15)</f>
        <v>1663</v>
      </c>
      <c r="L15" s="119">
        <f>(K15/H15)</f>
        <v>0.14599245017996665</v>
      </c>
      <c r="M15" s="115">
        <v>1.0211201501877347</v>
      </c>
      <c r="N15" s="115">
        <v>1.0128034142437983</v>
      </c>
      <c r="O15" s="27"/>
      <c r="P15" s="122"/>
      <c r="Q15" s="123">
        <v>-434</v>
      </c>
      <c r="R15" s="119">
        <v>-5.0283860502838604E-2</v>
      </c>
      <c r="S15" s="115">
        <v>1.0167452245100472</v>
      </c>
      <c r="T15" s="115">
        <v>1.0137420718816068</v>
      </c>
      <c r="U15" s="124"/>
      <c r="V15" s="28"/>
    </row>
    <row r="16" spans="2:22" x14ac:dyDescent="0.2">
      <c r="B16" s="110">
        <v>3</v>
      </c>
      <c r="C16" s="31"/>
      <c r="D16" s="15"/>
      <c r="E16" s="111"/>
      <c r="F16" s="3"/>
      <c r="G16" s="118"/>
      <c r="H16" s="3"/>
      <c r="I16" s="3"/>
      <c r="J16" s="125"/>
      <c r="K16" s="126"/>
      <c r="L16" s="118"/>
      <c r="M16" s="127"/>
      <c r="N16" s="127"/>
      <c r="O16" s="25"/>
      <c r="P16" s="128"/>
      <c r="Q16" s="129"/>
      <c r="R16" s="118"/>
      <c r="S16" s="127"/>
      <c r="T16" s="127"/>
      <c r="U16" s="130"/>
      <c r="V16" s="32"/>
    </row>
    <row r="17" spans="2:22" s="47" customFormat="1" x14ac:dyDescent="0.2">
      <c r="B17" s="110">
        <v>4</v>
      </c>
      <c r="C17" s="11" t="s">
        <v>6</v>
      </c>
      <c r="D17" s="19"/>
      <c r="E17" s="131">
        <f>(E19+E23)</f>
        <v>12784</v>
      </c>
      <c r="F17" s="4">
        <f>(F19+F23)</f>
        <v>8062</v>
      </c>
      <c r="G17" s="119">
        <f>(F17/E17)</f>
        <v>0.63063204005006257</v>
      </c>
      <c r="H17" s="4">
        <f>(H19+H23)</f>
        <v>11247</v>
      </c>
      <c r="I17" s="4">
        <f>(I19+I23)</f>
        <v>8514</v>
      </c>
      <c r="J17" s="120">
        <f>(I17/H17)</f>
        <v>0.75700186716457718</v>
      </c>
      <c r="K17" s="121">
        <f>(E17-H17)</f>
        <v>1537</v>
      </c>
      <c r="L17" s="119">
        <f>(K17/H17)</f>
        <v>0.13665866453276429</v>
      </c>
      <c r="M17" s="115">
        <v>1</v>
      </c>
      <c r="N17" s="115">
        <v>1</v>
      </c>
      <c r="O17" s="27"/>
      <c r="P17" s="122"/>
      <c r="Q17" s="123">
        <v>-452</v>
      </c>
      <c r="R17" s="119">
        <v>-5.3089029833215881E-2</v>
      </c>
      <c r="S17" s="115">
        <v>1</v>
      </c>
      <c r="T17" s="115">
        <v>1</v>
      </c>
      <c r="U17" s="124"/>
      <c r="V17" s="28"/>
    </row>
    <row r="18" spans="2:22" x14ac:dyDescent="0.2">
      <c r="B18" s="110">
        <v>5</v>
      </c>
      <c r="C18" s="31"/>
      <c r="D18" s="15"/>
      <c r="E18" s="132"/>
      <c r="F18" s="7"/>
      <c r="G18" s="118"/>
      <c r="H18" s="6"/>
      <c r="I18" s="6"/>
      <c r="J18" s="125"/>
      <c r="K18" s="133"/>
      <c r="L18" s="118"/>
      <c r="M18" s="127"/>
      <c r="N18" s="127"/>
      <c r="O18" s="25"/>
      <c r="P18" s="128"/>
      <c r="Q18" s="134"/>
      <c r="R18" s="118"/>
      <c r="S18" s="127"/>
      <c r="T18" s="127"/>
      <c r="U18" s="130"/>
      <c r="V18" s="32"/>
    </row>
    <row r="19" spans="2:22" s="47" customFormat="1" x14ac:dyDescent="0.2">
      <c r="B19" s="110">
        <v>6</v>
      </c>
      <c r="C19" s="31" t="s">
        <v>7</v>
      </c>
      <c r="D19" s="19"/>
      <c r="E19" s="135">
        <f>(E20+E21+E22)</f>
        <v>12068</v>
      </c>
      <c r="F19" s="5">
        <f>(F20+F21+F22)</f>
        <v>7839</v>
      </c>
      <c r="G19" s="119">
        <f t="shared" ref="G19:G25" si="0">(F19/E19)</f>
        <v>0.64956910838581372</v>
      </c>
      <c r="H19" s="4">
        <f>(H20+H21+H22)</f>
        <v>10758</v>
      </c>
      <c r="I19" s="4">
        <f>(I20+I21+I22)</f>
        <v>8287</v>
      </c>
      <c r="J19" s="120">
        <f t="shared" ref="J19:J25" si="1">(I19/H19)</f>
        <v>0.77031046662948499</v>
      </c>
      <c r="K19" s="121">
        <f t="shared" ref="K19:K25" si="2">(E19-H19)</f>
        <v>1310</v>
      </c>
      <c r="L19" s="119">
        <f t="shared" ref="L19:L25" si="3">(K19/H19)</f>
        <v>0.12176984569622606</v>
      </c>
      <c r="M19" s="115">
        <v>0.94399249061326662</v>
      </c>
      <c r="N19" s="115">
        <v>0.95652173913043481</v>
      </c>
      <c r="O19" s="27"/>
      <c r="P19" s="122"/>
      <c r="Q19" s="123">
        <v>-448</v>
      </c>
      <c r="R19" s="119">
        <v>-5.4060576807047185E-2</v>
      </c>
      <c r="S19" s="115">
        <v>0.97233936988340364</v>
      </c>
      <c r="T19" s="115">
        <v>0.97333803147756637</v>
      </c>
      <c r="U19" s="124"/>
      <c r="V19" s="28"/>
    </row>
    <row r="20" spans="2:22" x14ac:dyDescent="0.2">
      <c r="B20" s="110">
        <v>7</v>
      </c>
      <c r="C20" s="33" t="s">
        <v>8</v>
      </c>
      <c r="D20" s="15"/>
      <c r="E20" s="136">
        <f>(E28+E29+E37+E38)</f>
        <v>6716</v>
      </c>
      <c r="F20" s="6">
        <f>(F28+F29+F37+F38)</f>
        <v>3896</v>
      </c>
      <c r="G20" s="118">
        <f t="shared" si="0"/>
        <v>0.58010720667063731</v>
      </c>
      <c r="H20" s="6">
        <f>(H28+H29+H37+H38)</f>
        <v>5755</v>
      </c>
      <c r="I20" s="6">
        <f>(I28+I29+I37+I38)</f>
        <v>3861</v>
      </c>
      <c r="J20" s="125">
        <f t="shared" si="1"/>
        <v>0.67089487402258907</v>
      </c>
      <c r="K20" s="133">
        <f t="shared" si="2"/>
        <v>961</v>
      </c>
      <c r="L20" s="118">
        <f t="shared" si="3"/>
        <v>0.16698523023457862</v>
      </c>
      <c r="M20" s="127">
        <v>0.52534418022528162</v>
      </c>
      <c r="N20" s="127">
        <v>0.51169200675735749</v>
      </c>
      <c r="O20" s="24"/>
      <c r="P20" s="137"/>
      <c r="Q20" s="134">
        <v>35</v>
      </c>
      <c r="R20" s="118">
        <v>9.0650090650090647E-3</v>
      </c>
      <c r="S20" s="127">
        <v>0.48325477548995288</v>
      </c>
      <c r="T20" s="127">
        <v>0.45348837209302323</v>
      </c>
      <c r="U20" s="130"/>
      <c r="V20" s="32"/>
    </row>
    <row r="21" spans="2:22" x14ac:dyDescent="0.2">
      <c r="B21" s="110">
        <v>8</v>
      </c>
      <c r="C21" s="33" t="s">
        <v>9</v>
      </c>
      <c r="D21" s="15"/>
      <c r="E21" s="136">
        <f>(E30+E31+E32+E36+E41+E42+E43+E56+E60)</f>
        <v>5030</v>
      </c>
      <c r="F21" s="6">
        <f>(F30+F31+F32+F36+F41+F42+F43+F56+F60)</f>
        <v>3663</v>
      </c>
      <c r="G21" s="118">
        <f t="shared" si="0"/>
        <v>0.72823061630218688</v>
      </c>
      <c r="H21" s="6">
        <f>(H30+H31+H32+H36+H41+H42+H43+H56+H60)</f>
        <v>4764</v>
      </c>
      <c r="I21" s="6">
        <f>(I30+I31+I32+I36+I41+I42+I43+I56+I60)</f>
        <v>4191</v>
      </c>
      <c r="J21" s="125">
        <f t="shared" si="1"/>
        <v>0.87972292191435764</v>
      </c>
      <c r="K21" s="133">
        <f t="shared" si="2"/>
        <v>266</v>
      </c>
      <c r="L21" s="118">
        <f t="shared" si="3"/>
        <v>5.5835432409739712E-2</v>
      </c>
      <c r="M21" s="127">
        <v>0.39346057571964954</v>
      </c>
      <c r="N21" s="127">
        <v>0.42357962123232862</v>
      </c>
      <c r="O21" s="24"/>
      <c r="P21" s="137"/>
      <c r="Q21" s="134">
        <v>-528</v>
      </c>
      <c r="R21" s="118">
        <v>-0.12598425196850394</v>
      </c>
      <c r="S21" s="127">
        <v>0.45435375837261227</v>
      </c>
      <c r="T21" s="127">
        <v>0.49224806201550386</v>
      </c>
      <c r="U21" s="130"/>
      <c r="V21" s="32"/>
    </row>
    <row r="22" spans="2:22" x14ac:dyDescent="0.2">
      <c r="B22" s="110">
        <v>9</v>
      </c>
      <c r="C22" s="33" t="s">
        <v>10</v>
      </c>
      <c r="D22" s="15"/>
      <c r="E22" s="136">
        <f>(E50+E67)</f>
        <v>322</v>
      </c>
      <c r="F22" s="6">
        <f>(F50+F67)</f>
        <v>280</v>
      </c>
      <c r="G22" s="118">
        <f t="shared" si="0"/>
        <v>0.86956521739130432</v>
      </c>
      <c r="H22" s="6">
        <f>(H50+H67)</f>
        <v>239</v>
      </c>
      <c r="I22" s="6">
        <f>(I50+I67)</f>
        <v>235</v>
      </c>
      <c r="J22" s="125">
        <f t="shared" si="1"/>
        <v>0.98326359832635979</v>
      </c>
      <c r="K22" s="133">
        <f t="shared" si="2"/>
        <v>83</v>
      </c>
      <c r="L22" s="118">
        <f t="shared" si="3"/>
        <v>0.34728033472803349</v>
      </c>
      <c r="M22" s="127">
        <v>2.5187734668335418E-2</v>
      </c>
      <c r="N22" s="127">
        <v>2.1250111140748644E-2</v>
      </c>
      <c r="O22" s="24"/>
      <c r="P22" s="137"/>
      <c r="Q22" s="134">
        <v>45</v>
      </c>
      <c r="R22" s="118">
        <v>0.19148936170212766</v>
      </c>
      <c r="S22" s="127">
        <v>3.4730836020838499E-2</v>
      </c>
      <c r="T22" s="127">
        <v>2.7601597369039228E-2</v>
      </c>
      <c r="U22" s="130"/>
      <c r="V22" s="32"/>
    </row>
    <row r="23" spans="2:22" s="47" customFormat="1" x14ac:dyDescent="0.2">
      <c r="B23" s="110">
        <v>10</v>
      </c>
      <c r="C23" s="31" t="s">
        <v>11</v>
      </c>
      <c r="D23" s="19"/>
      <c r="E23" s="135">
        <f>(E24+E25)</f>
        <v>716</v>
      </c>
      <c r="F23" s="5">
        <f>(F24+F25)</f>
        <v>223</v>
      </c>
      <c r="G23" s="119">
        <f t="shared" si="0"/>
        <v>0.31145251396648044</v>
      </c>
      <c r="H23" s="4">
        <f>(H24+H25)</f>
        <v>489</v>
      </c>
      <c r="I23" s="4">
        <f>(I24+I25)</f>
        <v>227</v>
      </c>
      <c r="J23" s="120">
        <f t="shared" si="1"/>
        <v>0.46421267893660534</v>
      </c>
      <c r="K23" s="121">
        <f t="shared" si="2"/>
        <v>227</v>
      </c>
      <c r="L23" s="119">
        <f t="shared" si="3"/>
        <v>0.46421267893660534</v>
      </c>
      <c r="M23" s="115">
        <v>5.600750938673342E-2</v>
      </c>
      <c r="N23" s="115">
        <v>4.3478260869565216E-2</v>
      </c>
      <c r="O23" s="26"/>
      <c r="P23" s="138"/>
      <c r="Q23" s="123">
        <v>-4</v>
      </c>
      <c r="R23" s="119">
        <v>-1.7621145374449341E-2</v>
      </c>
      <c r="S23" s="115">
        <v>2.7660630116596377E-2</v>
      </c>
      <c r="T23" s="115">
        <v>2.6661968522433639E-2</v>
      </c>
      <c r="U23" s="124"/>
      <c r="V23" s="28"/>
    </row>
    <row r="24" spans="2:22" x14ac:dyDescent="0.2">
      <c r="B24" s="110">
        <v>11</v>
      </c>
      <c r="C24" s="33" t="s">
        <v>12</v>
      </c>
      <c r="D24" s="15"/>
      <c r="E24" s="136">
        <f>(E33)</f>
        <v>570</v>
      </c>
      <c r="F24" s="6">
        <f>(F33)</f>
        <v>92</v>
      </c>
      <c r="G24" s="118">
        <f t="shared" si="0"/>
        <v>0.16140350877192983</v>
      </c>
      <c r="H24" s="6">
        <f>(H33)</f>
        <v>388</v>
      </c>
      <c r="I24" s="6">
        <f>(I33)</f>
        <v>129</v>
      </c>
      <c r="J24" s="125">
        <f t="shared" si="1"/>
        <v>0.3324742268041237</v>
      </c>
      <c r="K24" s="133">
        <f t="shared" si="2"/>
        <v>182</v>
      </c>
      <c r="L24" s="118">
        <f t="shared" si="3"/>
        <v>0.46907216494845361</v>
      </c>
      <c r="M24" s="127">
        <v>4.4586983729662077E-2</v>
      </c>
      <c r="N24" s="127">
        <v>3.4498088379123319E-2</v>
      </c>
      <c r="O24" s="24"/>
      <c r="P24" s="137"/>
      <c r="Q24" s="134">
        <v>-37</v>
      </c>
      <c r="R24" s="118">
        <v>-0.2868217054263566</v>
      </c>
      <c r="S24" s="127">
        <v>1.1411560406846936E-2</v>
      </c>
      <c r="T24" s="127">
        <v>1.5151515151515152E-2</v>
      </c>
      <c r="U24" s="130"/>
      <c r="V24" s="32"/>
    </row>
    <row r="25" spans="2:22" x14ac:dyDescent="0.2">
      <c r="B25" s="110">
        <v>12</v>
      </c>
      <c r="C25" s="33" t="s">
        <v>13</v>
      </c>
      <c r="D25" s="15"/>
      <c r="E25" s="132">
        <f>(E49+E58+E62+E66+E69)</f>
        <v>146</v>
      </c>
      <c r="F25" s="7">
        <f>(F49+F58+F62+F66+F69)</f>
        <v>131</v>
      </c>
      <c r="G25" s="118">
        <f t="shared" si="0"/>
        <v>0.89726027397260277</v>
      </c>
      <c r="H25" s="7">
        <f>(H49+H58+H62+H66+H69)</f>
        <v>101</v>
      </c>
      <c r="I25" s="7">
        <f>(I49+I58+I62+I66+I69)</f>
        <v>98</v>
      </c>
      <c r="J25" s="125">
        <f t="shared" si="1"/>
        <v>0.97029702970297027</v>
      </c>
      <c r="K25" s="133">
        <f t="shared" si="2"/>
        <v>45</v>
      </c>
      <c r="L25" s="118">
        <f t="shared" si="3"/>
        <v>0.44554455445544555</v>
      </c>
      <c r="M25" s="127">
        <v>1.1420525657071339E-2</v>
      </c>
      <c r="N25" s="127">
        <v>8.9801724904418952E-3</v>
      </c>
      <c r="O25" s="23"/>
      <c r="P25" s="139"/>
      <c r="Q25" s="134">
        <v>33</v>
      </c>
      <c r="R25" s="118">
        <v>0.33673469387755101</v>
      </c>
      <c r="S25" s="127">
        <v>1.6249069709749441E-2</v>
      </c>
      <c r="T25" s="127">
        <v>1.1510453370918487E-2</v>
      </c>
      <c r="U25" s="140"/>
      <c r="V25" s="34"/>
    </row>
    <row r="26" spans="2:22" x14ac:dyDescent="0.2">
      <c r="B26" s="110">
        <v>13</v>
      </c>
      <c r="C26" s="33"/>
      <c r="D26" s="15"/>
      <c r="E26" s="141"/>
      <c r="F26" s="8"/>
      <c r="G26" s="118"/>
      <c r="H26" s="8"/>
      <c r="I26" s="8"/>
      <c r="J26" s="125"/>
      <c r="K26" s="20"/>
      <c r="L26" s="118"/>
      <c r="M26" s="118"/>
      <c r="N26" s="118"/>
      <c r="O26" s="23"/>
      <c r="P26" s="139"/>
      <c r="Q26" s="142"/>
      <c r="R26" s="118"/>
      <c r="S26" s="127"/>
      <c r="T26" s="127"/>
      <c r="U26" s="140"/>
      <c r="V26" s="34"/>
    </row>
    <row r="27" spans="2:22" x14ac:dyDescent="0.2">
      <c r="B27" s="110">
        <v>14</v>
      </c>
      <c r="C27" s="11" t="s">
        <v>14</v>
      </c>
      <c r="D27" s="19"/>
      <c r="E27" s="171">
        <f>SUM(E28:E33)</f>
        <v>4583</v>
      </c>
      <c r="F27" s="2">
        <f>SUM(F28:F33)</f>
        <v>3215</v>
      </c>
      <c r="G27" s="119">
        <f t="shared" ref="G27" si="4">(F27/E27)</f>
        <v>0.70150556404102116</v>
      </c>
      <c r="H27" s="2">
        <v>4561</v>
      </c>
      <c r="I27" s="2">
        <v>3357</v>
      </c>
      <c r="J27" s="120">
        <f t="shared" ref="J27:J33" si="5">(I27/H27)</f>
        <v>0.73602280201710146</v>
      </c>
      <c r="K27" s="121">
        <f t="shared" ref="K27:K33" si="6">(E27-H27)</f>
        <v>22</v>
      </c>
      <c r="L27" s="119">
        <f t="shared" ref="L27:L33" si="7">(K27/H27)</f>
        <v>4.8235036176277135E-3</v>
      </c>
      <c r="M27" s="115">
        <v>0.35849499374217775</v>
      </c>
      <c r="N27" s="115">
        <v>0.40553036365252959</v>
      </c>
      <c r="O27" s="26"/>
      <c r="P27" s="138"/>
      <c r="Q27" s="123">
        <v>-142</v>
      </c>
      <c r="R27" s="119">
        <v>-4.2299672326481977E-2</v>
      </c>
      <c r="S27" s="115">
        <v>0.39878442073927067</v>
      </c>
      <c r="T27" s="115">
        <v>0.39429175475687106</v>
      </c>
      <c r="U27" s="124"/>
      <c r="V27" s="48"/>
    </row>
    <row r="28" spans="2:22" s="47" customFormat="1" x14ac:dyDescent="0.2">
      <c r="B28" s="110">
        <v>15</v>
      </c>
      <c r="C28" s="9" t="s">
        <v>15</v>
      </c>
      <c r="D28" s="36"/>
      <c r="E28" s="111">
        <v>1879</v>
      </c>
      <c r="F28" s="3">
        <v>1291</v>
      </c>
      <c r="G28" s="118">
        <f>(F28/E28)</f>
        <v>0.68706758914316124</v>
      </c>
      <c r="H28" s="3">
        <v>1615</v>
      </c>
      <c r="I28" s="3">
        <v>1267</v>
      </c>
      <c r="J28" s="125">
        <f t="shared" si="5"/>
        <v>0.78452012383900926</v>
      </c>
      <c r="K28" s="133">
        <f t="shared" si="6"/>
        <v>264</v>
      </c>
      <c r="L28" s="118">
        <f t="shared" si="7"/>
        <v>0.16346749226006191</v>
      </c>
      <c r="M28" s="127">
        <v>0.14698060075093866</v>
      </c>
      <c r="N28" s="127">
        <v>0.14359384724815508</v>
      </c>
      <c r="O28" s="38">
        <v>2</v>
      </c>
      <c r="P28" s="143">
        <v>2</v>
      </c>
      <c r="Q28" s="134">
        <v>24</v>
      </c>
      <c r="R28" s="118">
        <v>1.8942383583267563E-2</v>
      </c>
      <c r="S28" s="127">
        <v>0.16013396179608039</v>
      </c>
      <c r="T28" s="127">
        <v>0.14881371858116044</v>
      </c>
      <c r="U28" s="144">
        <v>2</v>
      </c>
      <c r="V28" s="37">
        <v>1</v>
      </c>
    </row>
    <row r="29" spans="2:22" x14ac:dyDescent="0.2">
      <c r="B29" s="110">
        <v>16</v>
      </c>
      <c r="C29" s="9" t="s">
        <v>16</v>
      </c>
      <c r="D29" s="36"/>
      <c r="E29" s="111">
        <v>746</v>
      </c>
      <c r="F29" s="3">
        <v>554</v>
      </c>
      <c r="G29" s="118">
        <f>(F29/E29)</f>
        <v>0.74262734584450407</v>
      </c>
      <c r="H29" s="3">
        <v>921</v>
      </c>
      <c r="I29" s="3">
        <v>602</v>
      </c>
      <c r="J29" s="125">
        <f t="shared" si="5"/>
        <v>0.65363735070575457</v>
      </c>
      <c r="K29" s="133">
        <f t="shared" si="6"/>
        <v>-175</v>
      </c>
      <c r="L29" s="118">
        <f t="shared" si="7"/>
        <v>-0.19001085776330076</v>
      </c>
      <c r="M29" s="127">
        <v>5.835419274092616E-2</v>
      </c>
      <c r="N29" s="127">
        <v>8.1888503600960255E-2</v>
      </c>
      <c r="O29" s="38">
        <v>5</v>
      </c>
      <c r="P29" s="143">
        <v>5</v>
      </c>
      <c r="Q29" s="134">
        <v>-48</v>
      </c>
      <c r="R29" s="118">
        <v>-7.9734219269102985E-2</v>
      </c>
      <c r="S29" s="127">
        <v>6.8717439841230465E-2</v>
      </c>
      <c r="T29" s="127">
        <v>7.0707070707070704E-2</v>
      </c>
      <c r="U29" s="144">
        <v>4</v>
      </c>
      <c r="V29" s="37">
        <v>7</v>
      </c>
    </row>
    <row r="30" spans="2:22" x14ac:dyDescent="0.2">
      <c r="B30" s="110">
        <v>17</v>
      </c>
      <c r="C30" s="9" t="s">
        <v>17</v>
      </c>
      <c r="D30" s="36"/>
      <c r="E30" s="111">
        <v>261</v>
      </c>
      <c r="F30" s="3">
        <v>249</v>
      </c>
      <c r="G30" s="118">
        <f>(F30/E30)</f>
        <v>0.95402298850574707</v>
      </c>
      <c r="H30" s="3">
        <v>227</v>
      </c>
      <c r="I30" s="3">
        <v>223</v>
      </c>
      <c r="J30" s="125">
        <f t="shared" si="5"/>
        <v>0.98237885462555063</v>
      </c>
      <c r="K30" s="133">
        <f t="shared" si="6"/>
        <v>34</v>
      </c>
      <c r="L30" s="118">
        <f t="shared" si="7"/>
        <v>0.14977973568281938</v>
      </c>
      <c r="M30" s="127">
        <v>2.0416145181476848E-2</v>
      </c>
      <c r="N30" s="127">
        <v>2.0183159953765448E-2</v>
      </c>
      <c r="O30" s="38">
        <v>12</v>
      </c>
      <c r="P30" s="143">
        <v>11</v>
      </c>
      <c r="Q30" s="134">
        <v>26</v>
      </c>
      <c r="R30" s="118">
        <v>0.11659192825112108</v>
      </c>
      <c r="S30" s="127">
        <v>3.0885636318531383E-2</v>
      </c>
      <c r="T30" s="127">
        <v>2.6192154099130845E-2</v>
      </c>
      <c r="U30" s="144">
        <v>10</v>
      </c>
      <c r="V30" s="37">
        <v>10</v>
      </c>
    </row>
    <row r="31" spans="2:22" x14ac:dyDescent="0.2">
      <c r="B31" s="110">
        <v>18</v>
      </c>
      <c r="C31" s="9" t="s">
        <v>18</v>
      </c>
      <c r="D31" s="36"/>
      <c r="E31" s="111">
        <v>616</v>
      </c>
      <c r="F31" s="3">
        <v>520</v>
      </c>
      <c r="G31" s="118">
        <f>(F31/E31)</f>
        <v>0.8441558441558441</v>
      </c>
      <c r="H31" s="3">
        <v>696</v>
      </c>
      <c r="I31" s="3">
        <v>500</v>
      </c>
      <c r="J31" s="125">
        <f t="shared" si="5"/>
        <v>0.7183908045977011</v>
      </c>
      <c r="K31" s="133">
        <f t="shared" si="6"/>
        <v>-80</v>
      </c>
      <c r="L31" s="118">
        <f t="shared" si="7"/>
        <v>-0.11494252873563218</v>
      </c>
      <c r="M31" s="127">
        <v>4.8185231539424278E-2</v>
      </c>
      <c r="N31" s="127">
        <v>6.1883168845025337E-2</v>
      </c>
      <c r="O31" s="38">
        <v>7</v>
      </c>
      <c r="P31" s="143">
        <v>8</v>
      </c>
      <c r="Q31" s="134">
        <v>20</v>
      </c>
      <c r="R31" s="118">
        <v>0.04</v>
      </c>
      <c r="S31" s="127">
        <v>6.4500124038700077E-2</v>
      </c>
      <c r="T31" s="127">
        <v>5.8726802912849423E-2</v>
      </c>
      <c r="U31" s="144">
        <v>6</v>
      </c>
      <c r="V31" s="37">
        <v>8</v>
      </c>
    </row>
    <row r="32" spans="2:22" x14ac:dyDescent="0.2">
      <c r="B32" s="110">
        <v>19</v>
      </c>
      <c r="C32" s="9" t="s">
        <v>19</v>
      </c>
      <c r="D32" s="36"/>
      <c r="E32" s="111">
        <v>511</v>
      </c>
      <c r="F32" s="3">
        <v>509</v>
      </c>
      <c r="G32" s="118">
        <f>(F32/E32)</f>
        <v>0.99608610567514677</v>
      </c>
      <c r="H32" s="3">
        <v>714</v>
      </c>
      <c r="I32" s="3">
        <v>636</v>
      </c>
      <c r="J32" s="125">
        <f t="shared" si="5"/>
        <v>0.89075630252100846</v>
      </c>
      <c r="K32" s="133">
        <f t="shared" si="6"/>
        <v>-203</v>
      </c>
      <c r="L32" s="118">
        <f t="shared" si="7"/>
        <v>-0.28431372549019607</v>
      </c>
      <c r="M32" s="127">
        <v>3.9971839799749685E-2</v>
      </c>
      <c r="N32" s="127">
        <v>6.3483595625500128E-2</v>
      </c>
      <c r="O32" s="38">
        <v>9</v>
      </c>
      <c r="P32" s="143">
        <v>7</v>
      </c>
      <c r="Q32" s="134">
        <v>-127</v>
      </c>
      <c r="R32" s="118">
        <v>-0.19968553459119498</v>
      </c>
      <c r="S32" s="127">
        <v>6.3135698337881421E-2</v>
      </c>
      <c r="T32" s="127">
        <v>7.4700493305144472E-2</v>
      </c>
      <c r="U32" s="144">
        <v>7</v>
      </c>
      <c r="V32" s="37">
        <v>6</v>
      </c>
    </row>
    <row r="33" spans="2:22" x14ac:dyDescent="0.2">
      <c r="B33" s="110">
        <v>20</v>
      </c>
      <c r="C33" s="9" t="s">
        <v>20</v>
      </c>
      <c r="D33" s="36"/>
      <c r="E33" s="111">
        <v>570</v>
      </c>
      <c r="F33" s="3">
        <v>92</v>
      </c>
      <c r="G33" s="118">
        <f>(F33/E33)</f>
        <v>0.16140350877192983</v>
      </c>
      <c r="H33" s="3">
        <v>388</v>
      </c>
      <c r="I33" s="3">
        <v>129</v>
      </c>
      <c r="J33" s="125">
        <f t="shared" si="5"/>
        <v>0.3324742268041237</v>
      </c>
      <c r="K33" s="133">
        <f t="shared" si="6"/>
        <v>182</v>
      </c>
      <c r="L33" s="118">
        <f t="shared" si="7"/>
        <v>0.46907216494845361</v>
      </c>
      <c r="M33" s="127">
        <v>4.4586983729662077E-2</v>
      </c>
      <c r="N33" s="127">
        <v>3.4498088379123319E-2</v>
      </c>
      <c r="O33" s="38">
        <v>8</v>
      </c>
      <c r="P33" s="143">
        <v>10</v>
      </c>
      <c r="Q33" s="134">
        <v>-37</v>
      </c>
      <c r="R33" s="118">
        <v>-0.2868217054263566</v>
      </c>
      <c r="S33" s="127">
        <v>1.1411560406846936E-2</v>
      </c>
      <c r="T33" s="127">
        <v>1.5151515151515152E-2</v>
      </c>
      <c r="U33" s="144">
        <v>16</v>
      </c>
      <c r="V33" s="37">
        <v>14</v>
      </c>
    </row>
    <row r="34" spans="2:22" x14ac:dyDescent="0.2">
      <c r="B34" s="110">
        <v>21</v>
      </c>
      <c r="C34" s="10"/>
      <c r="D34" s="36"/>
      <c r="E34" s="145"/>
      <c r="F34" s="23"/>
      <c r="G34" s="118"/>
      <c r="H34" s="3"/>
      <c r="I34" s="3"/>
      <c r="J34" s="125"/>
      <c r="K34" s="133"/>
      <c r="L34" s="118"/>
      <c r="M34" s="127"/>
      <c r="N34" s="127"/>
      <c r="O34" s="38"/>
      <c r="P34" s="143"/>
      <c r="Q34" s="146"/>
      <c r="R34" s="127"/>
      <c r="S34" s="127"/>
      <c r="T34" s="127"/>
      <c r="U34" s="144"/>
      <c r="V34" s="37"/>
    </row>
    <row r="35" spans="2:22" x14ac:dyDescent="0.2">
      <c r="B35" s="110">
        <v>22</v>
      </c>
      <c r="C35" s="11" t="s">
        <v>21</v>
      </c>
      <c r="D35" s="49"/>
      <c r="E35" s="171">
        <f>SUM(E36:E38)</f>
        <v>5959</v>
      </c>
      <c r="F35" s="2">
        <f>SUM(F36:F38)</f>
        <v>3140</v>
      </c>
      <c r="G35" s="119">
        <f>(F35/E35)</f>
        <v>0.52693404933713706</v>
      </c>
      <c r="H35" s="2">
        <v>4632</v>
      </c>
      <c r="I35" s="2">
        <v>3110</v>
      </c>
      <c r="J35" s="120">
        <f t="shared" ref="J35:J37" si="8">(I35/H35)</f>
        <v>0.6714162348877375</v>
      </c>
      <c r="K35" s="121">
        <f t="shared" ref="K35:K38" si="9">(E35-H35)</f>
        <v>1327</v>
      </c>
      <c r="L35" s="119">
        <f t="shared" ref="L35:L38" si="10">(K35/H35)</f>
        <v>0.2864853195164076</v>
      </c>
      <c r="M35" s="115">
        <v>0.46612953692115144</v>
      </c>
      <c r="N35" s="115">
        <v>0.41184315817551348</v>
      </c>
      <c r="O35" s="21"/>
      <c r="P35" s="147"/>
      <c r="Q35" s="123">
        <v>30</v>
      </c>
      <c r="R35" s="119">
        <v>9.6463022508038593E-3</v>
      </c>
      <c r="S35" s="115">
        <v>0.38948151823368893</v>
      </c>
      <c r="T35" s="115">
        <v>0.3652807141179234</v>
      </c>
      <c r="U35" s="148"/>
      <c r="V35" s="50"/>
    </row>
    <row r="36" spans="2:22" s="47" customFormat="1" x14ac:dyDescent="0.2">
      <c r="B36" s="110">
        <v>23</v>
      </c>
      <c r="C36" s="9" t="s">
        <v>22</v>
      </c>
      <c r="D36" s="36"/>
      <c r="E36" s="111">
        <v>1868</v>
      </c>
      <c r="F36" s="3">
        <v>1089</v>
      </c>
      <c r="G36" s="118">
        <f>(F36/E36)</f>
        <v>0.58297644539614557</v>
      </c>
      <c r="H36" s="3">
        <v>1413</v>
      </c>
      <c r="I36" s="3">
        <v>1118</v>
      </c>
      <c r="J36" s="125">
        <f t="shared" si="8"/>
        <v>0.79122434536447273</v>
      </c>
      <c r="K36" s="133">
        <f t="shared" si="9"/>
        <v>455</v>
      </c>
      <c r="L36" s="118">
        <f t="shared" si="10"/>
        <v>0.32200990799716916</v>
      </c>
      <c r="M36" s="127">
        <v>0.14612015018773467</v>
      </c>
      <c r="N36" s="127">
        <v>0.12563350226727127</v>
      </c>
      <c r="O36" s="38">
        <v>3</v>
      </c>
      <c r="P36" s="143">
        <v>3</v>
      </c>
      <c r="Q36" s="134">
        <v>-29</v>
      </c>
      <c r="R36" s="118">
        <v>-2.59391771019678E-2</v>
      </c>
      <c r="S36" s="127">
        <v>0.1350781443810469</v>
      </c>
      <c r="T36" s="127">
        <v>0.13131313131313133</v>
      </c>
      <c r="U36" s="144">
        <v>3</v>
      </c>
      <c r="V36" s="37">
        <v>3</v>
      </c>
    </row>
    <row r="37" spans="2:22" x14ac:dyDescent="0.2">
      <c r="B37" s="110">
        <v>24</v>
      </c>
      <c r="C37" s="9" t="s">
        <v>23</v>
      </c>
      <c r="D37" s="36"/>
      <c r="E37" s="111">
        <v>2534</v>
      </c>
      <c r="F37" s="3">
        <v>506</v>
      </c>
      <c r="G37" s="118">
        <f>(F37/E37)</f>
        <v>0.19968429360694553</v>
      </c>
      <c r="H37" s="3">
        <v>1259</v>
      </c>
      <c r="I37" s="3">
        <v>811</v>
      </c>
      <c r="J37" s="125">
        <f t="shared" si="8"/>
        <v>0.64416203335980937</v>
      </c>
      <c r="K37" s="133">
        <f t="shared" si="9"/>
        <v>1275</v>
      </c>
      <c r="L37" s="118">
        <f t="shared" si="10"/>
        <v>1.0127084988085782</v>
      </c>
      <c r="M37" s="127">
        <v>0.19821652065081352</v>
      </c>
      <c r="N37" s="127">
        <v>0.11194096203432026</v>
      </c>
      <c r="O37" s="38">
        <v>1</v>
      </c>
      <c r="P37" s="143">
        <v>4</v>
      </c>
      <c r="Q37" s="134">
        <v>-305</v>
      </c>
      <c r="R37" s="118">
        <v>-0.37607891491985201</v>
      </c>
      <c r="S37" s="127">
        <v>6.2763582237658155E-2</v>
      </c>
      <c r="T37" s="127">
        <v>9.5254874324641761E-2</v>
      </c>
      <c r="U37" s="144">
        <v>8</v>
      </c>
      <c r="V37" s="37">
        <v>5</v>
      </c>
    </row>
    <row r="38" spans="2:22" x14ac:dyDescent="0.2">
      <c r="B38" s="110">
        <v>25</v>
      </c>
      <c r="C38" s="9" t="s">
        <v>24</v>
      </c>
      <c r="D38" s="36"/>
      <c r="E38" s="111">
        <v>1557</v>
      </c>
      <c r="F38" s="3">
        <v>1545</v>
      </c>
      <c r="G38" s="118">
        <f>(F38/E38)</f>
        <v>0.99229287090558771</v>
      </c>
      <c r="H38" s="3">
        <v>1960</v>
      </c>
      <c r="I38" s="3">
        <v>1181</v>
      </c>
      <c r="J38" s="125">
        <f>(I38/H38)</f>
        <v>0.60255102040816322</v>
      </c>
      <c r="K38" s="133">
        <f t="shared" si="9"/>
        <v>-403</v>
      </c>
      <c r="L38" s="118">
        <f t="shared" si="10"/>
        <v>-0.20561224489795918</v>
      </c>
      <c r="M38" s="127">
        <v>0.12179286608260326</v>
      </c>
      <c r="N38" s="127">
        <v>0.17426869387392194</v>
      </c>
      <c r="O38" s="38">
        <v>4</v>
      </c>
      <c r="P38" s="143">
        <v>1</v>
      </c>
      <c r="Q38" s="134">
        <v>364</v>
      </c>
      <c r="R38" s="118">
        <v>0.30821337849280273</v>
      </c>
      <c r="S38" s="127">
        <v>0.19163979161498387</v>
      </c>
      <c r="T38" s="127">
        <v>0.13871270848015035</v>
      </c>
      <c r="U38" s="144">
        <v>1</v>
      </c>
      <c r="V38" s="37">
        <v>2</v>
      </c>
    </row>
    <row r="39" spans="2:22" x14ac:dyDescent="0.2">
      <c r="B39" s="110">
        <v>26</v>
      </c>
      <c r="C39" s="10"/>
      <c r="D39" s="36"/>
      <c r="E39" s="145"/>
      <c r="F39" s="23"/>
      <c r="G39" s="118"/>
      <c r="H39" s="3"/>
      <c r="I39" s="3"/>
      <c r="J39" s="125"/>
      <c r="K39" s="133"/>
      <c r="L39" s="118"/>
      <c r="M39" s="127"/>
      <c r="N39" s="127"/>
      <c r="O39" s="38"/>
      <c r="P39" s="143"/>
      <c r="Q39" s="146"/>
      <c r="R39" s="127"/>
      <c r="S39" s="127"/>
      <c r="T39" s="127"/>
      <c r="U39" s="144"/>
      <c r="V39" s="37"/>
    </row>
    <row r="40" spans="2:22" x14ac:dyDescent="0.2">
      <c r="B40" s="110">
        <v>27</v>
      </c>
      <c r="C40" s="11" t="s">
        <v>25</v>
      </c>
      <c r="D40" s="49"/>
      <c r="E40" s="171">
        <f>SUM(E41:E43)</f>
        <v>1394</v>
      </c>
      <c r="F40" s="2">
        <f>SUM(F41:F43)</f>
        <v>1000</v>
      </c>
      <c r="G40" s="119">
        <f>(F40/E40)</f>
        <v>0.71736011477761841</v>
      </c>
      <c r="H40" s="2">
        <v>1508</v>
      </c>
      <c r="I40" s="2">
        <v>1508</v>
      </c>
      <c r="J40" s="120">
        <f t="shared" ref="J40:J43" si="11">(I40/H40)</f>
        <v>1</v>
      </c>
      <c r="K40" s="121">
        <f t="shared" ref="K40:K43" si="12">(E40-H40)</f>
        <v>-114</v>
      </c>
      <c r="L40" s="119">
        <f t="shared" ref="L40:L43" si="13">(K40/H40)</f>
        <v>-7.5596816976127315E-2</v>
      </c>
      <c r="M40" s="115">
        <v>0.10904255319148937</v>
      </c>
      <c r="N40" s="115">
        <v>0.13408019916422156</v>
      </c>
      <c r="O40" s="149"/>
      <c r="P40" s="147"/>
      <c r="Q40" s="123">
        <v>-508</v>
      </c>
      <c r="R40" s="119">
        <v>-0.33687002652519893</v>
      </c>
      <c r="S40" s="115">
        <v>0.12403870007442322</v>
      </c>
      <c r="T40" s="115">
        <v>0.17712003758515388</v>
      </c>
      <c r="U40" s="148"/>
      <c r="V40" s="50"/>
    </row>
    <row r="41" spans="2:22" s="47" customFormat="1" x14ac:dyDescent="0.2">
      <c r="B41" s="110">
        <v>28</v>
      </c>
      <c r="C41" s="9" t="s">
        <v>26</v>
      </c>
      <c r="D41" s="36"/>
      <c r="E41" s="111">
        <v>373</v>
      </c>
      <c r="F41" s="3">
        <v>133</v>
      </c>
      <c r="G41" s="118">
        <f>(F41/E41)</f>
        <v>0.35656836461126007</v>
      </c>
      <c r="H41" s="3">
        <v>201</v>
      </c>
      <c r="I41" s="3">
        <v>201</v>
      </c>
      <c r="J41" s="125">
        <f t="shared" si="11"/>
        <v>1</v>
      </c>
      <c r="K41" s="133">
        <f t="shared" si="12"/>
        <v>172</v>
      </c>
      <c r="L41" s="118">
        <f t="shared" si="13"/>
        <v>0.85572139303482586</v>
      </c>
      <c r="M41" s="127">
        <v>2.917709637046308E-2</v>
      </c>
      <c r="N41" s="127">
        <v>1.7871432381968526E-2</v>
      </c>
      <c r="O41" s="38">
        <v>11</v>
      </c>
      <c r="P41" s="143">
        <v>12</v>
      </c>
      <c r="Q41" s="134">
        <v>-68</v>
      </c>
      <c r="R41" s="118">
        <v>-0.3383084577114428</v>
      </c>
      <c r="S41" s="127">
        <v>1.6497147109898289E-2</v>
      </c>
      <c r="T41" s="127">
        <v>2.3608174770965468E-2</v>
      </c>
      <c r="U41" s="144">
        <v>14</v>
      </c>
      <c r="V41" s="37">
        <v>11</v>
      </c>
    </row>
    <row r="42" spans="2:22" x14ac:dyDescent="0.2">
      <c r="B42" s="110">
        <v>29</v>
      </c>
      <c r="C42" s="9" t="s">
        <v>27</v>
      </c>
      <c r="D42" s="36"/>
      <c r="E42" s="111">
        <v>617</v>
      </c>
      <c r="F42" s="3">
        <v>537</v>
      </c>
      <c r="G42" s="118">
        <f>(F42/E42)</f>
        <v>0.87034035656401942</v>
      </c>
      <c r="H42" s="3">
        <v>488</v>
      </c>
      <c r="I42" s="3">
        <v>488</v>
      </c>
      <c r="J42" s="125">
        <f t="shared" si="11"/>
        <v>1</v>
      </c>
      <c r="K42" s="133">
        <f t="shared" si="12"/>
        <v>129</v>
      </c>
      <c r="L42" s="118">
        <f t="shared" si="13"/>
        <v>0.26434426229508196</v>
      </c>
      <c r="M42" s="127">
        <v>4.8263454317897372E-2</v>
      </c>
      <c r="N42" s="127">
        <v>4.3389348270649948E-2</v>
      </c>
      <c r="O42" s="38">
        <v>6</v>
      </c>
      <c r="P42" s="143">
        <v>9</v>
      </c>
      <c r="Q42" s="134">
        <v>49</v>
      </c>
      <c r="R42" s="118">
        <v>0.10040983606557377</v>
      </c>
      <c r="S42" s="127">
        <v>6.6608781939965264E-2</v>
      </c>
      <c r="T42" s="127">
        <v>5.7317359642941039E-2</v>
      </c>
      <c r="U42" s="144">
        <v>5</v>
      </c>
      <c r="V42" s="37">
        <v>9</v>
      </c>
    </row>
    <row r="43" spans="2:22" x14ac:dyDescent="0.2">
      <c r="B43" s="110">
        <v>30</v>
      </c>
      <c r="C43" s="9" t="s">
        <v>28</v>
      </c>
      <c r="D43" s="36"/>
      <c r="E43" s="111">
        <v>404</v>
      </c>
      <c r="F43" s="3">
        <v>330</v>
      </c>
      <c r="G43" s="118">
        <f>(F43/E43)</f>
        <v>0.81683168316831678</v>
      </c>
      <c r="H43" s="3">
        <v>819</v>
      </c>
      <c r="I43" s="3">
        <v>819</v>
      </c>
      <c r="J43" s="125">
        <f t="shared" si="11"/>
        <v>1</v>
      </c>
      <c r="K43" s="133">
        <f t="shared" si="12"/>
        <v>-415</v>
      </c>
      <c r="L43" s="118">
        <f t="shared" si="13"/>
        <v>-0.50671550671550669</v>
      </c>
      <c r="M43" s="127">
        <v>3.1602002503128911E-2</v>
      </c>
      <c r="N43" s="127">
        <v>7.281941851160309E-2</v>
      </c>
      <c r="O43" s="38">
        <v>10</v>
      </c>
      <c r="P43" s="143">
        <v>6</v>
      </c>
      <c r="Q43" s="134">
        <v>-489</v>
      </c>
      <c r="R43" s="118">
        <v>-0.59706959706959706</v>
      </c>
      <c r="S43" s="127">
        <v>4.093277102455966E-2</v>
      </c>
      <c r="T43" s="127">
        <v>9.6194503171247364E-2</v>
      </c>
      <c r="U43" s="144">
        <v>9</v>
      </c>
      <c r="V43" s="37">
        <v>4</v>
      </c>
    </row>
    <row r="44" spans="2:22" x14ac:dyDescent="0.2">
      <c r="B44" s="110">
        <v>31</v>
      </c>
      <c r="C44" s="9"/>
      <c r="D44" s="36"/>
      <c r="E44" s="145"/>
      <c r="F44" s="23"/>
      <c r="G44" s="118"/>
      <c r="H44" s="3"/>
      <c r="I44" s="3"/>
      <c r="J44" s="125"/>
      <c r="K44" s="133"/>
      <c r="L44" s="118"/>
      <c r="M44" s="127"/>
      <c r="N44" s="127"/>
      <c r="O44" s="38"/>
      <c r="P44" s="143"/>
      <c r="Q44" s="146"/>
      <c r="R44" s="127"/>
      <c r="S44" s="127"/>
      <c r="T44" s="127"/>
      <c r="U44" s="144"/>
      <c r="V44" s="37"/>
    </row>
    <row r="45" spans="2:22" x14ac:dyDescent="0.2">
      <c r="B45" s="110">
        <v>32</v>
      </c>
      <c r="C45" s="11" t="s">
        <v>29</v>
      </c>
      <c r="D45" s="49"/>
      <c r="E45" s="171"/>
      <c r="F45" s="2"/>
      <c r="G45" s="119"/>
      <c r="H45" s="2"/>
      <c r="I45" s="2"/>
      <c r="J45" s="120"/>
      <c r="K45" s="121"/>
      <c r="L45" s="119"/>
      <c r="M45" s="115"/>
      <c r="N45" s="115"/>
      <c r="O45" s="21"/>
      <c r="P45" s="147"/>
      <c r="Q45" s="150"/>
      <c r="R45" s="115"/>
      <c r="S45" s="115"/>
      <c r="T45" s="115"/>
      <c r="U45" s="148"/>
      <c r="V45" s="50"/>
    </row>
    <row r="46" spans="2:22" x14ac:dyDescent="0.2">
      <c r="B46" s="110">
        <v>33</v>
      </c>
      <c r="C46" s="9" t="s">
        <v>30</v>
      </c>
      <c r="D46" s="36"/>
      <c r="E46" s="111"/>
      <c r="F46" s="3"/>
      <c r="G46" s="118"/>
      <c r="H46" s="3"/>
      <c r="I46" s="3"/>
      <c r="J46" s="125"/>
      <c r="K46" s="126"/>
      <c r="L46" s="118"/>
      <c r="M46" s="118"/>
      <c r="N46" s="118"/>
      <c r="O46" s="38"/>
      <c r="P46" s="143"/>
      <c r="Q46" s="146"/>
      <c r="R46" s="127"/>
      <c r="S46" s="127"/>
      <c r="T46" s="127"/>
      <c r="U46" s="144"/>
      <c r="V46" s="37"/>
    </row>
    <row r="47" spans="2:22" x14ac:dyDescent="0.2">
      <c r="B47" s="110">
        <v>34</v>
      </c>
      <c r="C47" s="12" t="s">
        <v>31</v>
      </c>
      <c r="D47" s="36"/>
      <c r="E47" s="111"/>
      <c r="F47" s="3"/>
      <c r="G47" s="118"/>
      <c r="H47" s="3"/>
      <c r="I47" s="3"/>
      <c r="J47" s="125"/>
      <c r="K47" s="133"/>
      <c r="L47" s="118"/>
      <c r="M47" s="127"/>
      <c r="N47" s="127"/>
      <c r="O47" s="38"/>
      <c r="P47" s="143"/>
      <c r="Q47" s="134"/>
      <c r="R47" s="118"/>
      <c r="S47" s="127"/>
      <c r="T47" s="127"/>
      <c r="U47" s="144"/>
      <c r="V47" s="37"/>
    </row>
    <row r="48" spans="2:22" x14ac:dyDescent="0.2">
      <c r="B48" s="110">
        <v>35</v>
      </c>
      <c r="C48" s="12" t="s">
        <v>32</v>
      </c>
      <c r="D48" s="36"/>
      <c r="E48" s="111"/>
      <c r="F48" s="3"/>
      <c r="G48" s="118"/>
      <c r="H48" s="3"/>
      <c r="I48" s="3"/>
      <c r="J48" s="125"/>
      <c r="K48" s="133"/>
      <c r="L48" s="118"/>
      <c r="M48" s="127"/>
      <c r="N48" s="127"/>
      <c r="O48" s="38"/>
      <c r="P48" s="143"/>
      <c r="Q48" s="134"/>
      <c r="R48" s="118"/>
      <c r="S48" s="127"/>
      <c r="T48" s="127"/>
      <c r="U48" s="144"/>
      <c r="V48" s="37"/>
    </row>
    <row r="49" spans="2:22" x14ac:dyDescent="0.2">
      <c r="B49" s="110">
        <v>36</v>
      </c>
      <c r="C49" s="9" t="s">
        <v>33</v>
      </c>
      <c r="D49" s="36"/>
      <c r="E49" s="111">
        <v>58</v>
      </c>
      <c r="F49" s="3">
        <v>58</v>
      </c>
      <c r="G49" s="118">
        <f>(F49/E49)</f>
        <v>1</v>
      </c>
      <c r="H49" s="3">
        <v>45</v>
      </c>
      <c r="I49" s="3">
        <v>45</v>
      </c>
      <c r="J49" s="125">
        <f t="shared" ref="J49:J50" si="14">(I49/H49)</f>
        <v>1</v>
      </c>
      <c r="K49" s="133">
        <f t="shared" ref="K49:K50" si="15">(E49-H49)</f>
        <v>13</v>
      </c>
      <c r="L49" s="118">
        <f t="shared" ref="L49:L50" si="16">(K49/H49)</f>
        <v>0.28888888888888886</v>
      </c>
      <c r="M49" s="127">
        <v>4.5369211514392988E-3</v>
      </c>
      <c r="N49" s="127">
        <v>4.0010669511869835E-3</v>
      </c>
      <c r="O49" s="38">
        <v>17</v>
      </c>
      <c r="P49" s="143">
        <v>17</v>
      </c>
      <c r="Q49" s="134">
        <v>13</v>
      </c>
      <c r="R49" s="118">
        <v>0.28888888888888886</v>
      </c>
      <c r="S49" s="127">
        <v>7.1942446043165471E-3</v>
      </c>
      <c r="T49" s="127">
        <v>5.2854122621564482E-3</v>
      </c>
      <c r="U49" s="144">
        <v>17</v>
      </c>
      <c r="V49" s="37">
        <v>17</v>
      </c>
    </row>
    <row r="50" spans="2:22" x14ac:dyDescent="0.2">
      <c r="B50" s="110">
        <v>37</v>
      </c>
      <c r="C50" s="9" t="s">
        <v>34</v>
      </c>
      <c r="D50" s="36"/>
      <c r="E50" s="111">
        <v>136</v>
      </c>
      <c r="F50" s="3">
        <v>134</v>
      </c>
      <c r="G50" s="118">
        <f>(F50/E50)</f>
        <v>0.98529411764705888</v>
      </c>
      <c r="H50" s="3">
        <v>148</v>
      </c>
      <c r="I50" s="3">
        <v>148</v>
      </c>
      <c r="J50" s="125">
        <f t="shared" si="14"/>
        <v>1</v>
      </c>
      <c r="K50" s="133">
        <f t="shared" si="15"/>
        <v>-12</v>
      </c>
      <c r="L50" s="118">
        <f t="shared" si="16"/>
        <v>-8.1081081081081086E-2</v>
      </c>
      <c r="M50" s="127">
        <v>1.0638297872340425E-2</v>
      </c>
      <c r="N50" s="127">
        <v>1.3159064639459411E-2</v>
      </c>
      <c r="O50" s="38">
        <v>15</v>
      </c>
      <c r="P50" s="143">
        <v>13</v>
      </c>
      <c r="Q50" s="134">
        <v>-14</v>
      </c>
      <c r="R50" s="118">
        <v>-9.45945945945946E-2</v>
      </c>
      <c r="S50" s="127">
        <v>1.6621185809972711E-2</v>
      </c>
      <c r="T50" s="127">
        <v>1.738313366220343E-2</v>
      </c>
      <c r="U50" s="144">
        <v>13</v>
      </c>
      <c r="V50" s="37">
        <v>12</v>
      </c>
    </row>
    <row r="51" spans="2:22" x14ac:dyDescent="0.2">
      <c r="B51" s="110">
        <v>38</v>
      </c>
      <c r="C51" s="9"/>
      <c r="D51" s="36"/>
      <c r="E51" s="111"/>
      <c r="F51" s="3"/>
      <c r="G51" s="118"/>
      <c r="H51" s="3"/>
      <c r="I51" s="3"/>
      <c r="J51" s="125"/>
      <c r="K51" s="133"/>
      <c r="L51" s="118"/>
      <c r="M51" s="127"/>
      <c r="N51" s="127"/>
      <c r="O51" s="38"/>
      <c r="P51" s="143"/>
      <c r="Q51" s="146"/>
      <c r="R51" s="127"/>
      <c r="S51" s="127"/>
      <c r="T51" s="127"/>
      <c r="U51" s="144"/>
      <c r="V51" s="37"/>
    </row>
    <row r="52" spans="2:22" x14ac:dyDescent="0.2">
      <c r="B52" s="110">
        <v>39</v>
      </c>
      <c r="C52" s="11" t="s">
        <v>35</v>
      </c>
      <c r="D52" s="49"/>
      <c r="E52" s="171"/>
      <c r="F52" s="2"/>
      <c r="G52" s="119"/>
      <c r="H52" s="2"/>
      <c r="I52" s="2"/>
      <c r="J52" s="120"/>
      <c r="K52" s="121"/>
      <c r="L52" s="119"/>
      <c r="M52" s="115"/>
      <c r="N52" s="115"/>
      <c r="O52" s="21"/>
      <c r="P52" s="147"/>
      <c r="Q52" s="150"/>
      <c r="R52" s="115"/>
      <c r="S52" s="115"/>
      <c r="T52" s="115"/>
      <c r="U52" s="148"/>
      <c r="V52" s="50"/>
    </row>
    <row r="53" spans="2:22" x14ac:dyDescent="0.2">
      <c r="B53" s="110">
        <v>40</v>
      </c>
      <c r="C53" s="9" t="s">
        <v>36</v>
      </c>
      <c r="D53" s="36"/>
      <c r="E53" s="111"/>
      <c r="F53" s="3"/>
      <c r="G53" s="118"/>
      <c r="H53" s="3"/>
      <c r="I53" s="3"/>
      <c r="J53" s="125"/>
      <c r="K53" s="133"/>
      <c r="L53" s="118"/>
      <c r="M53" s="118"/>
      <c r="N53" s="118"/>
      <c r="O53" s="38"/>
      <c r="P53" s="143"/>
      <c r="Q53" s="146"/>
      <c r="R53" s="127"/>
      <c r="S53" s="127"/>
      <c r="T53" s="127"/>
      <c r="U53" s="144"/>
      <c r="V53" s="37"/>
    </row>
    <row r="54" spans="2:22" x14ac:dyDescent="0.2">
      <c r="B54" s="110">
        <v>41</v>
      </c>
      <c r="C54" s="12" t="s">
        <v>37</v>
      </c>
      <c r="D54" s="36"/>
      <c r="E54" s="111"/>
      <c r="F54" s="3"/>
      <c r="G54" s="118"/>
      <c r="H54" s="3"/>
      <c r="I54" s="3"/>
      <c r="J54" s="125"/>
      <c r="K54" s="133"/>
      <c r="L54" s="118"/>
      <c r="M54" s="127"/>
      <c r="N54" s="127"/>
      <c r="O54" s="38"/>
      <c r="P54" s="143"/>
      <c r="Q54" s="134"/>
      <c r="R54" s="118"/>
      <c r="S54" s="127"/>
      <c r="T54" s="127"/>
      <c r="U54" s="144"/>
      <c r="V54" s="37"/>
    </row>
    <row r="55" spans="2:22" x14ac:dyDescent="0.2">
      <c r="B55" s="110">
        <v>42</v>
      </c>
      <c r="C55" s="12" t="s">
        <v>38</v>
      </c>
      <c r="D55" s="36"/>
      <c r="E55" s="111"/>
      <c r="F55" s="3"/>
      <c r="G55" s="118"/>
      <c r="H55" s="3"/>
      <c r="I55" s="3"/>
      <c r="J55" s="125"/>
      <c r="K55" s="133"/>
      <c r="L55" s="118"/>
      <c r="M55" s="127"/>
      <c r="N55" s="127"/>
      <c r="O55" s="38"/>
      <c r="P55" s="143"/>
      <c r="Q55" s="134"/>
      <c r="R55" s="118"/>
      <c r="S55" s="127"/>
      <c r="T55" s="127"/>
      <c r="U55" s="144"/>
      <c r="V55" s="37"/>
    </row>
    <row r="56" spans="2:22" x14ac:dyDescent="0.2">
      <c r="B56" s="110">
        <v>43</v>
      </c>
      <c r="C56" s="9" t="s">
        <v>39</v>
      </c>
      <c r="D56" s="36"/>
      <c r="E56" s="111">
        <v>126</v>
      </c>
      <c r="F56" s="3">
        <v>126</v>
      </c>
      <c r="G56" s="118">
        <f>(F56/E56)</f>
        <v>1</v>
      </c>
      <c r="H56" s="3">
        <v>65</v>
      </c>
      <c r="I56" s="3">
        <v>65</v>
      </c>
      <c r="J56" s="125">
        <f>(I56/H56)</f>
        <v>1</v>
      </c>
      <c r="K56" s="133">
        <f>(E56-H56)</f>
        <v>61</v>
      </c>
      <c r="L56" s="118">
        <f>(K56/H56)</f>
        <v>0.93846153846153846</v>
      </c>
      <c r="M56" s="127">
        <v>9.8560700876095114E-3</v>
      </c>
      <c r="N56" s="127">
        <v>5.7793189294923089E-3</v>
      </c>
      <c r="O56" s="38">
        <v>16</v>
      </c>
      <c r="P56" s="143">
        <v>16</v>
      </c>
      <c r="Q56" s="134">
        <v>61</v>
      </c>
      <c r="R56" s="118">
        <v>0.93846153846153846</v>
      </c>
      <c r="S56" s="127">
        <v>1.5628876209377324E-2</v>
      </c>
      <c r="T56" s="127">
        <v>7.6344843786704253E-3</v>
      </c>
      <c r="U56" s="144">
        <v>15</v>
      </c>
      <c r="V56" s="37">
        <v>16</v>
      </c>
    </row>
    <row r="57" spans="2:22" x14ac:dyDescent="0.2">
      <c r="B57" s="110">
        <v>44</v>
      </c>
      <c r="C57" s="9" t="s">
        <v>40</v>
      </c>
      <c r="D57" s="36"/>
      <c r="E57" s="111"/>
      <c r="F57" s="3"/>
      <c r="G57" s="118"/>
      <c r="H57" s="3"/>
      <c r="I57" s="3"/>
      <c r="J57" s="125"/>
      <c r="K57" s="133"/>
      <c r="L57" s="118"/>
      <c r="M57" s="127"/>
      <c r="N57" s="127"/>
      <c r="O57" s="38"/>
      <c r="P57" s="143"/>
      <c r="Q57" s="146"/>
      <c r="R57" s="127"/>
      <c r="S57" s="127"/>
      <c r="T57" s="127"/>
      <c r="U57" s="144"/>
      <c r="V57" s="37"/>
    </row>
    <row r="58" spans="2:22" x14ac:dyDescent="0.2">
      <c r="B58" s="110">
        <v>45</v>
      </c>
      <c r="C58" s="12" t="s">
        <v>41</v>
      </c>
      <c r="D58" s="36"/>
      <c r="E58" s="111">
        <v>0</v>
      </c>
      <c r="F58" s="3">
        <v>0</v>
      </c>
      <c r="G58" s="118"/>
      <c r="H58" s="3">
        <v>0</v>
      </c>
      <c r="I58" s="3">
        <v>0</v>
      </c>
      <c r="J58" s="125"/>
      <c r="K58" s="133"/>
      <c r="L58" s="118"/>
      <c r="M58" s="127">
        <v>0</v>
      </c>
      <c r="N58" s="127">
        <v>0</v>
      </c>
      <c r="O58" s="38"/>
      <c r="P58" s="143"/>
      <c r="Q58" s="134"/>
      <c r="R58" s="118"/>
      <c r="S58" s="127">
        <v>0</v>
      </c>
      <c r="T58" s="127">
        <v>0</v>
      </c>
      <c r="U58" s="144"/>
      <c r="V58" s="37"/>
    </row>
    <row r="59" spans="2:22" x14ac:dyDescent="0.2">
      <c r="B59" s="110">
        <v>46</v>
      </c>
      <c r="C59" s="12" t="s">
        <v>42</v>
      </c>
      <c r="D59" s="36"/>
      <c r="E59" s="111"/>
      <c r="F59" s="3"/>
      <c r="G59" s="118"/>
      <c r="H59" s="3"/>
      <c r="I59" s="3"/>
      <c r="J59" s="125"/>
      <c r="K59" s="133"/>
      <c r="L59" s="118"/>
      <c r="M59" s="127"/>
      <c r="N59" s="127"/>
      <c r="O59" s="38"/>
      <c r="P59" s="143"/>
      <c r="Q59" s="134"/>
      <c r="R59" s="118"/>
      <c r="S59" s="127"/>
      <c r="T59" s="127"/>
      <c r="U59" s="144"/>
      <c r="V59" s="37"/>
    </row>
    <row r="60" spans="2:22" x14ac:dyDescent="0.2">
      <c r="B60" s="110">
        <v>47</v>
      </c>
      <c r="C60" s="9" t="s">
        <v>43</v>
      </c>
      <c r="D60" s="36"/>
      <c r="E60" s="111">
        <v>254</v>
      </c>
      <c r="F60" s="3">
        <v>170</v>
      </c>
      <c r="G60" s="118">
        <f>(F60/E60)</f>
        <v>0.6692913385826772</v>
      </c>
      <c r="H60" s="3">
        <v>141</v>
      </c>
      <c r="I60" s="3">
        <v>141</v>
      </c>
      <c r="J60" s="125">
        <f>(I60/H60)</f>
        <v>1</v>
      </c>
      <c r="K60" s="133">
        <f>(E60-H60)</f>
        <v>113</v>
      </c>
      <c r="L60" s="118">
        <f>(K60/H60)</f>
        <v>0.8014184397163121</v>
      </c>
      <c r="M60" s="127">
        <v>1.9868585732165208E-2</v>
      </c>
      <c r="N60" s="127">
        <v>1.2536676447052548E-2</v>
      </c>
      <c r="O60" s="38">
        <v>13</v>
      </c>
      <c r="P60" s="143">
        <v>14</v>
      </c>
      <c r="Q60" s="134">
        <v>29</v>
      </c>
      <c r="R60" s="118">
        <v>0.20567375886524822</v>
      </c>
      <c r="S60" s="127">
        <v>2.1086579012651947E-2</v>
      </c>
      <c r="T60" s="127">
        <v>1.6560958421423539E-2</v>
      </c>
      <c r="U60" s="144">
        <v>11</v>
      </c>
      <c r="V60" s="37">
        <v>13</v>
      </c>
    </row>
    <row r="61" spans="2:22" x14ac:dyDescent="0.2">
      <c r="B61" s="110">
        <v>48</v>
      </c>
      <c r="C61" s="9" t="s">
        <v>44</v>
      </c>
      <c r="D61" s="36"/>
      <c r="E61" s="111"/>
      <c r="F61" s="3"/>
      <c r="G61" s="118"/>
      <c r="H61" s="3"/>
      <c r="I61" s="3"/>
      <c r="J61" s="125"/>
      <c r="K61" s="133"/>
      <c r="L61" s="118"/>
      <c r="M61" s="127"/>
      <c r="N61" s="127"/>
      <c r="O61" s="38"/>
      <c r="P61" s="143"/>
      <c r="Q61" s="146"/>
      <c r="R61" s="127"/>
      <c r="S61" s="127"/>
      <c r="T61" s="127"/>
      <c r="U61" s="144"/>
      <c r="V61" s="37"/>
    </row>
    <row r="62" spans="2:22" x14ac:dyDescent="0.2">
      <c r="B62" s="110">
        <v>49</v>
      </c>
      <c r="C62" s="12" t="s">
        <v>45</v>
      </c>
      <c r="D62" s="36"/>
      <c r="E62" s="111">
        <v>38</v>
      </c>
      <c r="F62" s="3">
        <v>38</v>
      </c>
      <c r="G62" s="118">
        <f>(F62/E62)</f>
        <v>1</v>
      </c>
      <c r="H62" s="3">
        <v>26</v>
      </c>
      <c r="I62" s="3">
        <v>26</v>
      </c>
      <c r="J62" s="125">
        <f>(I62/H62)</f>
        <v>1</v>
      </c>
      <c r="K62" s="133">
        <f>(E62-H62)</f>
        <v>12</v>
      </c>
      <c r="L62" s="118">
        <f>(K62/H62)</f>
        <v>0.46153846153846156</v>
      </c>
      <c r="M62" s="127">
        <v>2.9724655819774719E-3</v>
      </c>
      <c r="N62" s="127">
        <v>2.3117275717969236E-3</v>
      </c>
      <c r="O62" s="38"/>
      <c r="P62" s="143"/>
      <c r="Q62" s="134">
        <v>12</v>
      </c>
      <c r="R62" s="118">
        <v>0.46153846153846156</v>
      </c>
      <c r="S62" s="127">
        <v>4.7134706028280826E-3</v>
      </c>
      <c r="T62" s="127">
        <v>3.0537937514681702E-3</v>
      </c>
      <c r="U62" s="144"/>
      <c r="V62" s="37"/>
    </row>
    <row r="63" spans="2:22" x14ac:dyDescent="0.2">
      <c r="B63" s="110">
        <v>50</v>
      </c>
      <c r="C63" s="13"/>
      <c r="D63" s="36"/>
      <c r="E63" s="111"/>
      <c r="F63" s="3"/>
      <c r="G63" s="118"/>
      <c r="H63" s="3"/>
      <c r="I63" s="3"/>
      <c r="J63" s="125"/>
      <c r="K63" s="20"/>
      <c r="L63" s="118"/>
      <c r="M63" s="118"/>
      <c r="N63" s="118"/>
      <c r="O63" s="38"/>
      <c r="P63" s="143"/>
      <c r="Q63" s="134"/>
      <c r="R63" s="118"/>
      <c r="S63" s="127"/>
      <c r="T63" s="127"/>
      <c r="U63" s="144"/>
      <c r="V63" s="37"/>
    </row>
    <row r="64" spans="2:22" x14ac:dyDescent="0.2">
      <c r="B64" s="110">
        <v>51</v>
      </c>
      <c r="C64" s="11" t="s">
        <v>46</v>
      </c>
      <c r="D64" s="49"/>
      <c r="E64" s="171"/>
      <c r="F64" s="2"/>
      <c r="G64" s="119"/>
      <c r="H64" s="2"/>
      <c r="I64" s="2"/>
      <c r="J64" s="120"/>
      <c r="K64" s="121"/>
      <c r="L64" s="119"/>
      <c r="M64" s="119"/>
      <c r="N64" s="119"/>
      <c r="O64" s="21"/>
      <c r="P64" s="147"/>
      <c r="Q64" s="150"/>
      <c r="R64" s="115"/>
      <c r="S64" s="115"/>
      <c r="T64" s="115"/>
      <c r="U64" s="148"/>
      <c r="V64" s="50"/>
    </row>
    <row r="65" spans="2:22" x14ac:dyDescent="0.2">
      <c r="B65" s="110">
        <v>52</v>
      </c>
      <c r="C65" s="9" t="s">
        <v>47</v>
      </c>
      <c r="D65" s="36"/>
      <c r="E65" s="111"/>
      <c r="F65" s="3"/>
      <c r="G65" s="118"/>
      <c r="H65" s="3"/>
      <c r="I65" s="3"/>
      <c r="J65" s="125"/>
      <c r="K65" s="133"/>
      <c r="L65" s="118"/>
      <c r="M65" s="127"/>
      <c r="N65" s="127"/>
      <c r="O65" s="38"/>
      <c r="P65" s="143"/>
      <c r="Q65" s="146"/>
      <c r="R65" s="127"/>
      <c r="S65" s="127"/>
      <c r="T65" s="127"/>
      <c r="U65" s="144"/>
      <c r="V65" s="37"/>
    </row>
    <row r="66" spans="2:22" x14ac:dyDescent="0.2">
      <c r="B66" s="110">
        <v>53</v>
      </c>
      <c r="C66" s="9" t="s">
        <v>48</v>
      </c>
      <c r="D66" s="36"/>
      <c r="E66" s="111">
        <v>20</v>
      </c>
      <c r="F66" s="3">
        <v>20</v>
      </c>
      <c r="G66" s="118">
        <f>(F66/E66)</f>
        <v>1</v>
      </c>
      <c r="H66" s="3">
        <v>14</v>
      </c>
      <c r="I66" s="3">
        <v>14</v>
      </c>
      <c r="J66" s="125">
        <f t="shared" ref="J66:J67" si="17">(I66/H66)</f>
        <v>1</v>
      </c>
      <c r="K66" s="133">
        <f>(E66-H66)</f>
        <v>6</v>
      </c>
      <c r="L66" s="118">
        <f>(K66/H66)</f>
        <v>0.42857142857142855</v>
      </c>
      <c r="M66" s="127">
        <v>1.5644555694618273E-3</v>
      </c>
      <c r="N66" s="127">
        <v>1.2447763848137281E-3</v>
      </c>
      <c r="O66" s="38">
        <v>18</v>
      </c>
      <c r="P66" s="143">
        <v>18</v>
      </c>
      <c r="Q66" s="134">
        <v>6</v>
      </c>
      <c r="R66" s="118">
        <v>0.42857142857142855</v>
      </c>
      <c r="S66" s="127">
        <v>2.4807740014884646E-3</v>
      </c>
      <c r="T66" s="127">
        <v>1.644350481559784E-3</v>
      </c>
      <c r="U66" s="144">
        <v>18</v>
      </c>
      <c r="V66" s="37">
        <v>18</v>
      </c>
    </row>
    <row r="67" spans="2:22" x14ac:dyDescent="0.2">
      <c r="B67" s="110">
        <v>54</v>
      </c>
      <c r="C67" s="9" t="s">
        <v>49</v>
      </c>
      <c r="D67" s="36"/>
      <c r="E67" s="111">
        <v>186</v>
      </c>
      <c r="F67" s="3">
        <v>146</v>
      </c>
      <c r="G67" s="118">
        <f>(F67/E67)</f>
        <v>0.78494623655913975</v>
      </c>
      <c r="H67" s="3">
        <v>91</v>
      </c>
      <c r="I67" s="3">
        <v>87</v>
      </c>
      <c r="J67" s="125">
        <f t="shared" si="17"/>
        <v>0.95604395604395609</v>
      </c>
      <c r="K67" s="133">
        <f>(E67-H67)</f>
        <v>95</v>
      </c>
      <c r="L67" s="118">
        <f>(K67/H67)</f>
        <v>1.043956043956044</v>
      </c>
      <c r="M67" s="127">
        <v>1.4549436795994995E-2</v>
      </c>
      <c r="N67" s="127">
        <v>8.0910465012892334E-3</v>
      </c>
      <c r="O67" s="38">
        <v>14</v>
      </c>
      <c r="P67" s="143">
        <v>15</v>
      </c>
      <c r="Q67" s="134">
        <v>59</v>
      </c>
      <c r="R67" s="118">
        <v>0.67816091954022983</v>
      </c>
      <c r="S67" s="127">
        <v>1.8109650210865792E-2</v>
      </c>
      <c r="T67" s="127">
        <v>1.0218463706835801E-2</v>
      </c>
      <c r="U67" s="144">
        <v>12</v>
      </c>
      <c r="V67" s="37">
        <v>15</v>
      </c>
    </row>
    <row r="68" spans="2:22" x14ac:dyDescent="0.2">
      <c r="B68" s="110">
        <v>55</v>
      </c>
      <c r="C68" s="9" t="s">
        <v>50</v>
      </c>
      <c r="D68" s="14"/>
      <c r="E68" s="111"/>
      <c r="F68" s="3"/>
      <c r="G68" s="118"/>
      <c r="H68" s="3"/>
      <c r="I68" s="3"/>
      <c r="J68" s="125"/>
      <c r="K68" s="133"/>
      <c r="L68" s="118"/>
      <c r="M68" s="127"/>
      <c r="N68" s="127"/>
      <c r="O68" s="38"/>
      <c r="P68" s="128"/>
      <c r="Q68" s="134"/>
      <c r="R68" s="118"/>
      <c r="S68" s="127"/>
      <c r="T68" s="127"/>
      <c r="U68" s="130"/>
      <c r="V68" s="37"/>
    </row>
    <row r="69" spans="2:22" x14ac:dyDescent="0.2">
      <c r="B69" s="110">
        <v>56</v>
      </c>
      <c r="C69" s="12" t="s">
        <v>51</v>
      </c>
      <c r="D69" s="15"/>
      <c r="E69" s="111">
        <v>30</v>
      </c>
      <c r="F69" s="3">
        <v>15</v>
      </c>
      <c r="G69" s="118">
        <f>(F69/E69)</f>
        <v>0.5</v>
      </c>
      <c r="H69" s="3">
        <v>16</v>
      </c>
      <c r="I69" s="3">
        <v>13</v>
      </c>
      <c r="J69" s="125">
        <f>(I69/H69)</f>
        <v>0.8125</v>
      </c>
      <c r="K69" s="133">
        <f>(E69-H69)</f>
        <v>14</v>
      </c>
      <c r="L69" s="118">
        <f>(K69/H69)</f>
        <v>0.875</v>
      </c>
      <c r="M69" s="127">
        <v>2.3466833541927411E-3</v>
      </c>
      <c r="N69" s="127">
        <v>1.4226015826442606E-3</v>
      </c>
      <c r="O69" s="25"/>
      <c r="P69" s="139"/>
      <c r="Q69" s="134">
        <v>2</v>
      </c>
      <c r="R69" s="118">
        <v>0.15384615384615385</v>
      </c>
      <c r="S69" s="127">
        <v>1.8605805011163482E-3</v>
      </c>
      <c r="T69" s="127">
        <v>1.5268968757340851E-3</v>
      </c>
      <c r="U69" s="140"/>
      <c r="V69" s="35"/>
    </row>
    <row r="70" spans="2:22" ht="15" thickBot="1" x14ac:dyDescent="0.25">
      <c r="B70" s="17"/>
      <c r="C70" s="39"/>
      <c r="D70" s="40"/>
      <c r="E70" s="151"/>
      <c r="F70" s="41"/>
      <c r="G70" s="152"/>
      <c r="H70" s="41"/>
      <c r="I70" s="41"/>
      <c r="J70" s="153"/>
      <c r="K70" s="154"/>
      <c r="L70" s="152"/>
      <c r="M70" s="152"/>
      <c r="N70" s="152"/>
      <c r="O70" s="42"/>
      <c r="P70" s="155"/>
      <c r="Q70" s="156"/>
      <c r="R70" s="152"/>
      <c r="S70" s="152"/>
      <c r="T70" s="157"/>
      <c r="U70" s="157"/>
      <c r="V70" s="43"/>
    </row>
    <row r="71" spans="2:22" ht="15" thickTop="1" x14ac:dyDescent="0.2">
      <c r="B71" s="17"/>
      <c r="C71" s="16"/>
      <c r="D71" s="17"/>
      <c r="E71" s="17"/>
      <c r="F71" s="17"/>
      <c r="G71" s="158"/>
      <c r="H71" s="17"/>
      <c r="I71" s="17"/>
      <c r="J71" s="158"/>
      <c r="K71" s="17"/>
      <c r="L71" s="158"/>
      <c r="M71" s="158"/>
      <c r="N71" s="158"/>
      <c r="O71" s="44"/>
      <c r="P71" s="16"/>
      <c r="Q71" s="17"/>
      <c r="R71" s="158"/>
      <c r="S71" s="158"/>
      <c r="T71" s="159"/>
      <c r="U71" s="160"/>
      <c r="V71" s="17"/>
    </row>
    <row r="72" spans="2:22" x14ac:dyDescent="0.2">
      <c r="B72" s="17"/>
      <c r="C72" s="45" t="s">
        <v>52</v>
      </c>
      <c r="D72" s="16"/>
      <c r="E72" s="16"/>
      <c r="F72" s="16"/>
      <c r="G72" s="158"/>
      <c r="H72" s="16"/>
      <c r="I72" s="16"/>
      <c r="J72" s="158"/>
      <c r="K72" s="16"/>
      <c r="L72" s="158"/>
      <c r="M72" s="158"/>
      <c r="N72" s="158"/>
      <c r="O72" s="44"/>
      <c r="P72" s="16"/>
      <c r="Q72" s="16"/>
      <c r="R72" s="158"/>
      <c r="S72" s="158"/>
      <c r="T72" s="159"/>
      <c r="U72" s="160"/>
      <c r="V72" s="16"/>
    </row>
    <row r="73" spans="2:22" x14ac:dyDescent="0.2">
      <c r="B73" s="17"/>
      <c r="C73" s="45" t="s">
        <v>72</v>
      </c>
      <c r="D73" s="16"/>
      <c r="E73" s="16"/>
      <c r="F73" s="16"/>
      <c r="G73" s="158"/>
      <c r="H73" s="16"/>
      <c r="I73" s="16"/>
      <c r="J73" s="158"/>
      <c r="K73" s="16"/>
      <c r="L73" s="158"/>
      <c r="M73" s="158"/>
      <c r="N73" s="158"/>
      <c r="O73" s="44"/>
      <c r="P73" s="16"/>
      <c r="Q73" s="16"/>
      <c r="R73" s="158"/>
      <c r="S73" s="158"/>
      <c r="T73" s="159"/>
      <c r="U73" s="160"/>
      <c r="V73" s="16"/>
    </row>
    <row r="74" spans="2:22" x14ac:dyDescent="0.2">
      <c r="B74" s="17"/>
      <c r="C74" s="46" t="s">
        <v>53</v>
      </c>
      <c r="D74" s="16"/>
      <c r="E74" s="16"/>
      <c r="F74" s="16"/>
      <c r="G74" s="158"/>
      <c r="H74" s="16"/>
      <c r="I74" s="16"/>
      <c r="J74" s="158"/>
      <c r="K74" s="16"/>
      <c r="L74" s="158"/>
      <c r="M74" s="158"/>
      <c r="N74" s="158"/>
      <c r="O74" s="44"/>
      <c r="P74" s="16"/>
      <c r="Q74" s="16"/>
      <c r="R74" s="158"/>
      <c r="S74" s="158"/>
      <c r="T74" s="159"/>
      <c r="U74" s="160"/>
      <c r="V74" s="16"/>
    </row>
    <row r="75" spans="2:22" x14ac:dyDescent="0.2">
      <c r="B75" s="17"/>
      <c r="C75" s="46" t="s">
        <v>54</v>
      </c>
      <c r="D75" s="16"/>
      <c r="E75" s="16"/>
      <c r="F75" s="16"/>
      <c r="G75" s="158"/>
      <c r="H75" s="16"/>
      <c r="I75" s="16"/>
      <c r="J75" s="158"/>
      <c r="K75" s="16"/>
      <c r="L75" s="158"/>
      <c r="M75" s="158"/>
      <c r="N75" s="158"/>
      <c r="O75" s="44"/>
      <c r="P75" s="16"/>
      <c r="Q75" s="16"/>
      <c r="R75" s="158"/>
      <c r="S75" s="158"/>
      <c r="T75" s="159"/>
      <c r="U75" s="160"/>
      <c r="V75" s="16"/>
    </row>
    <row r="76" spans="2:22" x14ac:dyDescent="0.2">
      <c r="B76" s="17"/>
      <c r="C76" s="46" t="s">
        <v>55</v>
      </c>
      <c r="D76" s="16"/>
      <c r="E76" s="16"/>
      <c r="F76" s="16"/>
      <c r="G76" s="158"/>
      <c r="H76" s="16"/>
      <c r="I76" s="16"/>
      <c r="J76" s="158"/>
      <c r="K76" s="16"/>
      <c r="L76" s="158"/>
      <c r="M76" s="158"/>
      <c r="N76" s="158"/>
      <c r="O76" s="44"/>
      <c r="P76" s="16"/>
      <c r="Q76" s="16"/>
      <c r="R76" s="158"/>
      <c r="S76" s="158"/>
      <c r="T76" s="159"/>
      <c r="U76" s="160"/>
      <c r="V76" s="16"/>
    </row>
    <row r="77" spans="2:22" x14ac:dyDescent="0.2">
      <c r="B77" s="17"/>
      <c r="C77" s="46" t="s">
        <v>56</v>
      </c>
      <c r="D77" s="16"/>
      <c r="E77" s="16"/>
      <c r="F77" s="16"/>
      <c r="G77" s="158"/>
      <c r="H77" s="16"/>
      <c r="I77" s="16"/>
      <c r="J77" s="158"/>
      <c r="K77" s="16"/>
      <c r="L77" s="158"/>
      <c r="M77" s="158"/>
      <c r="N77" s="158"/>
      <c r="O77" s="36"/>
      <c r="P77" s="16"/>
      <c r="Q77" s="16"/>
      <c r="R77" s="158"/>
      <c r="S77" s="158"/>
      <c r="T77" s="159"/>
      <c r="U77" s="161"/>
      <c r="V77" s="16"/>
    </row>
    <row r="78" spans="2:22" x14ac:dyDescent="0.2">
      <c r="B78" s="17"/>
      <c r="C78" s="46" t="s">
        <v>57</v>
      </c>
      <c r="D78" s="16"/>
      <c r="E78" s="16"/>
      <c r="F78" s="16"/>
      <c r="G78" s="158"/>
      <c r="H78" s="16"/>
      <c r="I78" s="16"/>
      <c r="J78" s="158"/>
      <c r="K78" s="16"/>
      <c r="L78" s="158"/>
      <c r="M78" s="158"/>
      <c r="N78" s="158"/>
      <c r="O78" s="36"/>
      <c r="P78" s="16"/>
      <c r="Q78" s="16"/>
      <c r="R78" s="158"/>
      <c r="S78" s="158"/>
      <c r="T78" s="159"/>
      <c r="U78" s="161"/>
      <c r="V78" s="16"/>
    </row>
    <row r="79" spans="2:22" x14ac:dyDescent="0.2">
      <c r="B79" s="17"/>
      <c r="C79" s="46" t="s">
        <v>58</v>
      </c>
      <c r="D79" s="16"/>
      <c r="E79" s="16"/>
      <c r="F79" s="16"/>
      <c r="G79" s="158"/>
      <c r="H79" s="16"/>
      <c r="I79" s="16"/>
      <c r="J79" s="158"/>
      <c r="K79" s="16"/>
      <c r="L79" s="158"/>
      <c r="M79" s="158"/>
      <c r="N79" s="158"/>
      <c r="O79" s="36"/>
      <c r="P79" s="16"/>
      <c r="Q79" s="16"/>
      <c r="R79" s="158"/>
      <c r="S79" s="158"/>
      <c r="T79" s="159"/>
      <c r="U79" s="161"/>
      <c r="V79" s="16"/>
    </row>
    <row r="80" spans="2:22" x14ac:dyDescent="0.2">
      <c r="B80" s="17"/>
      <c r="C80" s="17" t="s">
        <v>59</v>
      </c>
      <c r="D80" s="16"/>
      <c r="E80" s="16"/>
      <c r="F80" s="16"/>
      <c r="G80" s="158"/>
      <c r="H80" s="16"/>
      <c r="I80" s="16"/>
      <c r="J80" s="158"/>
      <c r="K80" s="16"/>
      <c r="L80" s="158"/>
      <c r="M80" s="158"/>
      <c r="N80" s="158"/>
      <c r="O80" s="36"/>
      <c r="P80" s="16"/>
      <c r="Q80" s="16"/>
      <c r="R80" s="158"/>
      <c r="S80" s="158"/>
      <c r="T80" s="159"/>
      <c r="U80" s="161"/>
      <c r="V80" s="16"/>
    </row>
    <row r="81" spans="2:22" x14ac:dyDescent="0.2">
      <c r="B81" s="17"/>
      <c r="C81" s="17" t="s">
        <v>60</v>
      </c>
      <c r="D81" s="16"/>
      <c r="E81" s="16"/>
      <c r="F81" s="16"/>
      <c r="G81" s="158"/>
      <c r="H81" s="16"/>
      <c r="I81" s="16"/>
      <c r="J81" s="158"/>
      <c r="K81" s="16"/>
      <c r="L81" s="158"/>
      <c r="M81" s="158"/>
      <c r="N81" s="158"/>
      <c r="O81" s="36"/>
      <c r="P81" s="16"/>
      <c r="Q81" s="16"/>
      <c r="R81" s="158"/>
      <c r="S81" s="158"/>
      <c r="T81" s="159"/>
      <c r="U81" s="161"/>
      <c r="V81" s="16"/>
    </row>
    <row r="82" spans="2:22" x14ac:dyDescent="0.2">
      <c r="B82" s="17"/>
      <c r="C82" s="17" t="s">
        <v>61</v>
      </c>
      <c r="D82" s="16"/>
      <c r="E82" s="16"/>
      <c r="F82" s="16"/>
      <c r="G82" s="158"/>
      <c r="H82" s="16"/>
      <c r="I82" s="16"/>
      <c r="J82" s="158"/>
      <c r="K82" s="16"/>
      <c r="L82" s="158"/>
      <c r="M82" s="158"/>
      <c r="N82" s="158"/>
      <c r="O82" s="36"/>
      <c r="P82" s="16"/>
      <c r="Q82" s="16"/>
      <c r="R82" s="158"/>
      <c r="S82" s="158"/>
      <c r="T82" s="159"/>
      <c r="U82" s="161"/>
      <c r="V82" s="16"/>
    </row>
    <row r="83" spans="2:22" x14ac:dyDescent="0.2">
      <c r="C83" s="17" t="s">
        <v>61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36"/>
      <c r="P83" s="16"/>
      <c r="Q83" s="16"/>
      <c r="R83" s="16"/>
      <c r="S83" s="16"/>
      <c r="T83" s="16"/>
      <c r="U83" s="17"/>
      <c r="V83" s="16"/>
    </row>
  </sheetData>
  <mergeCells count="30">
    <mergeCell ref="U12:U13"/>
    <mergeCell ref="V12:V13"/>
    <mergeCell ref="P12:P13"/>
    <mergeCell ref="Q12:Q13"/>
    <mergeCell ref="R12:R13"/>
    <mergeCell ref="S12:S13"/>
    <mergeCell ref="T12:T13"/>
    <mergeCell ref="K12:K13"/>
    <mergeCell ref="L12:L13"/>
    <mergeCell ref="M12:M13"/>
    <mergeCell ref="N12:N13"/>
    <mergeCell ref="O12:O13"/>
    <mergeCell ref="M10:N11"/>
    <mergeCell ref="O10:P11"/>
    <mergeCell ref="Q10:R11"/>
    <mergeCell ref="S10:T11"/>
    <mergeCell ref="U10:V11"/>
    <mergeCell ref="C5:D13"/>
    <mergeCell ref="E5:J7"/>
    <mergeCell ref="K5:P9"/>
    <mergeCell ref="Q5:V9"/>
    <mergeCell ref="E8:G9"/>
    <mergeCell ref="H8:J9"/>
    <mergeCell ref="E10:E13"/>
    <mergeCell ref="F10:F13"/>
    <mergeCell ref="G10:G13"/>
    <mergeCell ref="H10:H13"/>
    <mergeCell ref="I10:I13"/>
    <mergeCell ref="J10:J13"/>
    <mergeCell ref="K10:L11"/>
  </mergeCells>
  <pageMargins left="0.7" right="0.7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461D-4AF4-46B3-A108-9B12EC06254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BEED-0719-4273-93C8-A8088209398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1B083-8107-47F2-B4AB-3A0D6A5E2B3D}"/>
</file>

<file path=customXml/itemProps2.xml><?xml version="1.0" encoding="utf-8"?>
<ds:datastoreItem xmlns:ds="http://schemas.openxmlformats.org/officeDocument/2006/customXml" ds:itemID="{EC4604F9-38DB-40D0-B254-694F1F7FBED9}"/>
</file>

<file path=customXml/itemProps3.xml><?xml version="1.0" encoding="utf-8"?>
<ds:datastoreItem xmlns:ds="http://schemas.openxmlformats.org/officeDocument/2006/customXml" ds:itemID="{129D6615-1E8B-4877-B36B-449729C37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2B</vt:lpstr>
      <vt:lpstr>Sheet2</vt:lpstr>
      <vt:lpstr>Sheet3</vt:lpstr>
      <vt:lpstr>'2B'!Print_Area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2019-10-09T14:12:12Z</cp:lastPrinted>
  <dcterms:created xsi:type="dcterms:W3CDTF">2018-10-10T12:56:04Z</dcterms:created>
  <dcterms:modified xsi:type="dcterms:W3CDTF">2019-10-09T14:12:34Z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