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DS_work\AUTHUNIT\monthlybp\2019\Aug19\"/>
    </mc:Choice>
  </mc:AlternateContent>
  <xr:revisionPtr revIDLastSave="0" documentId="8_{7E317E88-935E-4628-91A3-9B2EBB11AD24}" xr6:coauthVersionLast="31" xr6:coauthVersionMax="31" xr10:uidLastSave="{00000000-0000-0000-0000-000000000000}"/>
  <bookViews>
    <workbookView xWindow="360" yWindow="315" windowWidth="14940" windowHeight="8640" xr2:uid="{00000000-000D-0000-FFFF-FFFF00000000}"/>
  </bookViews>
  <sheets>
    <sheet name="1A2" sheetId="1" r:id="rId1"/>
  </sheets>
  <definedNames>
    <definedName name="_xlnm.Print_Area" localSheetId="0">'1A2'!$B$2:$Q$82</definedName>
  </definedNames>
  <calcPr calcId="179017"/>
</workbook>
</file>

<file path=xl/calcChain.xml><?xml version="1.0" encoding="utf-8"?>
<calcChain xmlns="http://schemas.openxmlformats.org/spreadsheetml/2006/main">
  <c r="J69" i="1" l="1"/>
  <c r="J67" i="1"/>
  <c r="J66" i="1"/>
  <c r="J62" i="1"/>
  <c r="J60" i="1"/>
  <c r="J56" i="1"/>
  <c r="J50" i="1"/>
  <c r="J49" i="1"/>
  <c r="J43" i="1"/>
  <c r="J42" i="1"/>
  <c r="J41" i="1"/>
  <c r="I40" i="1"/>
  <c r="J40" i="1" s="1"/>
  <c r="H40" i="1"/>
  <c r="F40" i="1"/>
  <c r="E40" i="1"/>
  <c r="D40" i="1"/>
  <c r="Q38" i="1"/>
  <c r="P38" i="1"/>
  <c r="J38" i="1"/>
  <c r="J37" i="1"/>
  <c r="Q36" i="1"/>
  <c r="P36" i="1"/>
  <c r="J36" i="1"/>
  <c r="Q35" i="1"/>
  <c r="O35" i="1"/>
  <c r="P35" i="1" s="1"/>
  <c r="N35" i="1"/>
  <c r="M35" i="1"/>
  <c r="I35" i="1"/>
  <c r="J35" i="1" s="1"/>
  <c r="H35" i="1"/>
  <c r="F35" i="1"/>
  <c r="E35" i="1"/>
  <c r="D35" i="1"/>
  <c r="Q33" i="1"/>
  <c r="P33" i="1"/>
  <c r="J33" i="1"/>
  <c r="Q32" i="1"/>
  <c r="P32" i="1"/>
  <c r="J32" i="1"/>
  <c r="J31" i="1"/>
  <c r="J30" i="1"/>
  <c r="J29" i="1"/>
  <c r="J28" i="1"/>
  <c r="O27" i="1"/>
  <c r="Q27" i="1" s="1"/>
  <c r="N27" i="1"/>
  <c r="M27" i="1"/>
  <c r="I27" i="1"/>
  <c r="J27" i="1" s="1"/>
  <c r="H27" i="1"/>
  <c r="F27" i="1"/>
  <c r="E27" i="1"/>
  <c r="D27" i="1"/>
  <c r="I25" i="1"/>
  <c r="J25" i="1" s="1"/>
  <c r="H25" i="1"/>
  <c r="F25" i="1"/>
  <c r="E25" i="1"/>
  <c r="D25" i="1"/>
  <c r="D23" i="1" s="1"/>
  <c r="Q24" i="1"/>
  <c r="P24" i="1"/>
  <c r="O24" i="1"/>
  <c r="N24" i="1"/>
  <c r="M24" i="1"/>
  <c r="I24" i="1"/>
  <c r="J24" i="1" s="1"/>
  <c r="H24" i="1"/>
  <c r="H23" i="1" s="1"/>
  <c r="F24" i="1"/>
  <c r="F23" i="1" s="1"/>
  <c r="E24" i="1"/>
  <c r="E23" i="1" s="1"/>
  <c r="D24" i="1"/>
  <c r="O23" i="1"/>
  <c r="Q23" i="1" s="1"/>
  <c r="N23" i="1"/>
  <c r="M23" i="1"/>
  <c r="I23" i="1"/>
  <c r="I22" i="1"/>
  <c r="H22" i="1"/>
  <c r="J22" i="1" s="1"/>
  <c r="F22" i="1"/>
  <c r="E22" i="1"/>
  <c r="D22" i="1"/>
  <c r="O21" i="1"/>
  <c r="Q21" i="1" s="1"/>
  <c r="N21" i="1"/>
  <c r="M21" i="1"/>
  <c r="M19" i="1" s="1"/>
  <c r="M17" i="1" s="1"/>
  <c r="J21" i="1"/>
  <c r="I21" i="1"/>
  <c r="H21" i="1"/>
  <c r="F21" i="1"/>
  <c r="E21" i="1"/>
  <c r="D21" i="1"/>
  <c r="O20" i="1"/>
  <c r="O19" i="1" s="1"/>
  <c r="N20" i="1"/>
  <c r="N19" i="1" s="1"/>
  <c r="N17" i="1" s="1"/>
  <c r="M20" i="1"/>
  <c r="I20" i="1"/>
  <c r="J20" i="1" s="1"/>
  <c r="H20" i="1"/>
  <c r="F20" i="1"/>
  <c r="F19" i="1" s="1"/>
  <c r="E20" i="1"/>
  <c r="E19" i="1" s="1"/>
  <c r="D20" i="1"/>
  <c r="D19" i="1" s="1"/>
  <c r="I19" i="1"/>
  <c r="I17" i="1" s="1"/>
  <c r="H19" i="1"/>
  <c r="Q15" i="1"/>
  <c r="P15" i="1"/>
  <c r="J15" i="1"/>
  <c r="H17" i="1" l="1"/>
  <c r="J23" i="1"/>
  <c r="Q19" i="1"/>
  <c r="P19" i="1"/>
  <c r="O17" i="1"/>
  <c r="J17" i="1"/>
  <c r="D17" i="1"/>
  <c r="E17" i="1"/>
  <c r="F17" i="1"/>
  <c r="P20" i="1"/>
  <c r="P27" i="1"/>
  <c r="J19" i="1"/>
  <c r="Q20" i="1"/>
  <c r="P21" i="1"/>
  <c r="P23" i="1"/>
  <c r="P17" i="1" l="1"/>
  <c r="Q17" i="1"/>
</calcChain>
</file>

<file path=xl/sharedStrings.xml><?xml version="1.0" encoding="utf-8"?>
<sst xmlns="http://schemas.openxmlformats.org/spreadsheetml/2006/main" count="78" uniqueCount="72">
  <si>
    <t>SINGLE FAMILY HOUSING</t>
  </si>
  <si>
    <t>FIVE OR MORE FAMILY BUILDINGS</t>
  </si>
  <si>
    <t>JURISDICTION</t>
  </si>
  <si>
    <t>BUILDINGS</t>
  </si>
  <si>
    <t>UNITS</t>
  </si>
  <si>
    <t>VALUE</t>
  </si>
  <si>
    <t>Table 1A.2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</si>
  <si>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</si>
  <si>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</si>
  <si>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</si>
  <si>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</si>
  <si>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</si>
  <si>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</si>
  <si>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</si>
  <si>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</si>
  <si>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</si>
  <si>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</si>
  <si>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</si>
  <si>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</si>
  <si>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</si>
  <si>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</si>
  <si>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</si>
  <si>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</si>
  <si>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</si>
  <si>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</si>
  <si>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</si>
  <si>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</si>
  <si>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</si>
  <si>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</si>
  <si>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</si>
  <si>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</si>
  <si>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</si>
  <si>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</si>
  <si>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</si>
  <si>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 xml:space="preserve">   ALLEGANY (pt) *</t>
  </si>
  <si>
    <t xml:space="preserve">   CAROLINE (pt) *</t>
  </si>
  <si>
    <t xml:space="preserve">   KENT  (pt) *</t>
  </si>
  <si>
    <t xml:space="preserve">   TALBOT *</t>
  </si>
  <si>
    <t xml:space="preserve">   DORCHESTER *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</si>
  <si>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</si>
  <si>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</si>
  <si>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</si>
  <si>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</si>
  <si>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</si>
  <si>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>* Not available monthly</t>
  </si>
  <si>
    <t xml:space="preserve">     Frostburg*</t>
  </si>
  <si>
    <t xml:space="preserve">     Lonaconing town*</t>
  </si>
  <si>
    <t xml:space="preserve">     Marydel town*</t>
  </si>
  <si>
    <t xml:space="preserve">     Preston town*</t>
  </si>
  <si>
    <t xml:space="preserve">     Betterton town</t>
  </si>
  <si>
    <t xml:space="preserve">     Rock Hall town*</t>
  </si>
  <si>
    <t xml:space="preserve">     Easton</t>
  </si>
  <si>
    <t xml:space="preserve">   SOMERSET </t>
  </si>
  <si>
    <t xml:space="preserve">   WORCESTER*</t>
  </si>
  <si>
    <t xml:space="preserve">     Ocean city town</t>
  </si>
  <si>
    <t>STATE OF MARYLAND (2)</t>
  </si>
  <si>
    <t>STATE SUM OF MONTHLY REPORTING PIPs (3)</t>
  </si>
  <si>
    <t xml:space="preserve">     URBAN (7)</t>
  </si>
  <si>
    <t xml:space="preserve">     NON SUBURBAN (8)</t>
  </si>
  <si>
    <t>NEW HOUSING UNITS AUTHORIZED FOR CONSTRUCTION BY BUILDING PERMITS</t>
  </si>
  <si>
    <t>ALL NEW CONSTRUCTION(1)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</si>
  <si>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</si>
  <si>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</si>
  <si>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</si>
  <si>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</si>
  <si>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NEW HOUSING CONSTRUCTION AND VALUE :  AUGUST 2018</t>
  </si>
  <si>
    <t>Average Value</t>
  </si>
  <si>
    <t>Value per Unit Rank</t>
  </si>
  <si>
    <t>Building</t>
  </si>
  <si>
    <t>Unit</t>
  </si>
  <si>
    <t>PREPARED BY MD DEPARTMENT OF PLANNING.  PLANNING DATA SERVICES. OCTOBER 2019</t>
  </si>
  <si>
    <t>SOURCE:  U. S. DEPARTMENT OF COMMERCE.  BUREAU OF THE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</si>
</sst>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3" x14ac:knownFonts="1">
    <font>
      <sz val="10"/>
      <name val="Arial"/>
    </font>
    <font>
      <b/>
      <sz val="10"/>
      <name val="Arial"/>
      <family val="2"/>
    </font>
    <font>
      <sz val="10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0"/>
      <name val="Arial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0">
    <xf numFmtId="0" fontId="0" fillId="0" borderId="0" xfId="0"/>
    <xf numFmtId="41" fontId="0" fillId="0" borderId="0" xfId="0" applyNumberFormat="1"/>
    <xf numFmtId="4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41" fontId="1" fillId="0" borderId="0" xfId="0" applyNumberFormat="1" applyFont="1"/>
    <xf numFmtId="0" fontId="0" fillId="0" borderId="0" xfId="0" applyNumberFormat="1" applyAlignment="1">
      <alignment horizontal="center"/>
    </xf>
    <xf numFmtId="41" fontId="2" fillId="0" borderId="0" xfId="0" applyNumberFormat="1" applyFont="1"/>
    <xf numFmtId="42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42" fontId="4" fillId="0" borderId="0" xfId="0" applyNumberFormat="1" applyFont="1"/>
    <xf numFmtId="42" fontId="3" fillId="0" borderId="0" xfId="0" applyNumberFormat="1" applyFont="1"/>
    <xf numFmtId="41" fontId="3" fillId="0" borderId="0" xfId="0" applyNumberFormat="1" applyFont="1"/>
    <xf numFmtId="41" fontId="4" fillId="0" borderId="0" xfId="0" applyNumberFormat="1" applyFont="1"/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42" fontId="7" fillId="0" borderId="0" xfId="0" applyNumberFormat="1" applyFont="1"/>
    <xf numFmtId="42" fontId="6" fillId="0" borderId="0" xfId="0" applyNumberFormat="1" applyFont="1"/>
    <xf numFmtId="0" fontId="9" fillId="0" borderId="0" xfId="0" applyFont="1"/>
    <xf numFmtId="41" fontId="9" fillId="0" borderId="0" xfId="0" applyNumberFormat="1" applyFont="1"/>
    <xf numFmtId="164" fontId="9" fillId="0" borderId="0" xfId="1" applyNumberFormat="1" applyFont="1"/>
    <xf numFmtId="41" fontId="8" fillId="0" borderId="0" xfId="0" applyNumberFormat="1" applyFont="1"/>
    <xf numFmtId="164" fontId="8" fillId="0" borderId="0" xfId="1" applyNumberFormat="1" applyFont="1"/>
    <xf numFmtId="1" fontId="8" fillId="0" borderId="0" xfId="0" applyNumberFormat="1" applyFont="1" applyAlignment="1">
      <alignment horizontal="center"/>
    </xf>
    <xf numFmtId="41" fontId="7" fillId="0" borderId="0" xfId="0" applyNumberFormat="1" applyFont="1" applyAlignment="1"/>
    <xf numFmtId="0" fontId="7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1" fontId="7" fillId="0" borderId="12" xfId="0" applyNumberFormat="1" applyFont="1" applyBorder="1" applyAlignment="1">
      <alignment horizontal="center" vertical="center"/>
    </xf>
    <xf numFmtId="41" fontId="7" fillId="0" borderId="3" xfId="0" applyNumberFormat="1" applyFont="1" applyBorder="1" applyAlignment="1">
      <alignment horizontal="center" vertical="center"/>
    </xf>
    <xf numFmtId="41" fontId="7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41" fontId="7" fillId="0" borderId="14" xfId="0" applyNumberFormat="1" applyFont="1" applyBorder="1" applyAlignment="1">
      <alignment horizontal="center" vertical="center"/>
    </xf>
    <xf numFmtId="41" fontId="7" fillId="0" borderId="0" xfId="0" applyNumberFormat="1" applyFont="1" applyBorder="1" applyAlignment="1">
      <alignment horizontal="center" vertical="center"/>
    </xf>
    <xf numFmtId="41" fontId="7" fillId="0" borderId="7" xfId="0" applyNumberFormat="1" applyFont="1" applyBorder="1" applyAlignment="1">
      <alignment horizontal="center" vertical="center"/>
    </xf>
    <xf numFmtId="41" fontId="7" fillId="0" borderId="15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1" fontId="7" fillId="0" borderId="17" xfId="0" applyNumberFormat="1" applyFont="1" applyBorder="1" applyAlignment="1">
      <alignment horizontal="center" vertical="center"/>
    </xf>
    <xf numFmtId="41" fontId="7" fillId="0" borderId="18" xfId="0" applyNumberFormat="1" applyFont="1" applyBorder="1" applyAlignment="1">
      <alignment horizontal="center" vertical="center"/>
    </xf>
    <xf numFmtId="41" fontId="7" fillId="0" borderId="19" xfId="0" applyNumberFormat="1" applyFont="1" applyBorder="1" applyAlignment="1">
      <alignment horizontal="center" vertical="center"/>
    </xf>
    <xf numFmtId="41" fontId="7" fillId="0" borderId="20" xfId="0" applyNumberFormat="1" applyFont="1" applyBorder="1" applyAlignment="1">
      <alignment horizontal="center" vertical="center"/>
    </xf>
    <xf numFmtId="41" fontId="7" fillId="0" borderId="21" xfId="0" applyNumberFormat="1" applyFont="1" applyBorder="1" applyAlignment="1">
      <alignment horizontal="center" vertical="center"/>
    </xf>
    <xf numFmtId="41" fontId="7" fillId="0" borderId="22" xfId="0" applyNumberFormat="1" applyFont="1" applyBorder="1" applyAlignment="1">
      <alignment horizontal="center" vertical="center"/>
    </xf>
    <xf numFmtId="41" fontId="7" fillId="0" borderId="23" xfId="0" applyNumberFormat="1" applyFont="1" applyBorder="1" applyAlignment="1">
      <alignment horizontal="center" vertical="center"/>
    </xf>
    <xf numFmtId="41" fontId="7" fillId="0" borderId="24" xfId="0" applyNumberFormat="1" applyFont="1" applyBorder="1" applyAlignment="1">
      <alignment horizontal="center" vertical="center"/>
    </xf>
    <xf numFmtId="41" fontId="7" fillId="0" borderId="25" xfId="0" applyNumberFormat="1" applyFont="1" applyBorder="1" applyAlignment="1">
      <alignment horizontal="center" vertical="center"/>
    </xf>
    <xf numFmtId="41" fontId="7" fillId="0" borderId="26" xfId="0" applyNumberFormat="1" applyFont="1" applyBorder="1" applyAlignment="1">
      <alignment horizontal="center" vertical="center"/>
    </xf>
    <xf numFmtId="41" fontId="7" fillId="0" borderId="27" xfId="0" applyNumberFormat="1" applyFont="1" applyBorder="1" applyAlignment="1">
      <alignment horizontal="center" vertical="center"/>
    </xf>
    <xf numFmtId="164" fontId="7" fillId="0" borderId="28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horizontal="center" vertical="center"/>
    </xf>
    <xf numFmtId="164" fontId="7" fillId="0" borderId="27" xfId="1" applyNumberFormat="1" applyFont="1" applyBorder="1" applyAlignment="1">
      <alignment horizontal="center" vertical="center"/>
    </xf>
    <xf numFmtId="42" fontId="7" fillId="0" borderId="28" xfId="1" applyNumberFormat="1" applyFont="1" applyBorder="1" applyAlignment="1">
      <alignment horizontal="center" vertical="center" wrapText="1"/>
    </xf>
    <xf numFmtId="1" fontId="7" fillId="0" borderId="19" xfId="0" applyNumberFormat="1" applyFont="1" applyBorder="1" applyAlignment="1">
      <alignment horizontal="center" vertical="center" wrapText="1"/>
    </xf>
    <xf numFmtId="41" fontId="7" fillId="0" borderId="29" xfId="0" applyNumberFormat="1" applyFont="1" applyBorder="1" applyAlignment="1">
      <alignment horizontal="center" vertical="center"/>
    </xf>
    <xf numFmtId="41" fontId="7" fillId="0" borderId="28" xfId="0" applyNumberFormat="1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164" fontId="7" fillId="0" borderId="30" xfId="1" applyNumberFormat="1" applyFont="1" applyBorder="1" applyAlignment="1">
      <alignment horizontal="center" vertical="center"/>
    </xf>
    <xf numFmtId="164" fontId="7" fillId="0" borderId="31" xfId="1" applyNumberFormat="1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41" fontId="7" fillId="0" borderId="34" xfId="0" applyNumberFormat="1" applyFont="1" applyBorder="1" applyAlignment="1">
      <alignment horizontal="center" vertical="center"/>
    </xf>
    <xf numFmtId="41" fontId="7" fillId="0" borderId="35" xfId="0" applyNumberFormat="1" applyFont="1" applyBorder="1" applyAlignment="1">
      <alignment horizontal="center" vertical="center"/>
    </xf>
    <xf numFmtId="164" fontId="7" fillId="0" borderId="36" xfId="1" applyNumberFormat="1" applyFont="1" applyBorder="1" applyAlignment="1">
      <alignment horizontal="center" vertical="center"/>
    </xf>
    <xf numFmtId="164" fontId="7" fillId="0" borderId="21" xfId="1" applyNumberFormat="1" applyFont="1" applyBorder="1" applyAlignment="1">
      <alignment horizontal="center" vertical="center"/>
    </xf>
    <xf numFmtId="164" fontId="7" fillId="0" borderId="35" xfId="1" applyNumberFormat="1" applyFont="1" applyBorder="1" applyAlignment="1">
      <alignment horizontal="center" vertical="center"/>
    </xf>
    <xf numFmtId="42" fontId="7" fillId="0" borderId="36" xfId="1" applyNumberFormat="1" applyFont="1" applyBorder="1" applyAlignment="1">
      <alignment horizontal="center" vertical="center" wrapText="1"/>
    </xf>
    <xf numFmtId="1" fontId="7" fillId="0" borderId="37" xfId="0" applyNumberFormat="1" applyFont="1" applyBorder="1" applyAlignment="1">
      <alignment horizontal="center" vertical="center" wrapText="1"/>
    </xf>
    <xf numFmtId="41" fontId="7" fillId="0" borderId="38" xfId="0" applyNumberFormat="1" applyFont="1" applyBorder="1" applyAlignment="1">
      <alignment horizontal="center" vertical="center"/>
    </xf>
    <xf numFmtId="41" fontId="7" fillId="0" borderId="36" xfId="0" applyNumberFormat="1" applyFont="1" applyBorder="1" applyAlignment="1">
      <alignment horizontal="center" vertical="center"/>
    </xf>
    <xf numFmtId="164" fontId="7" fillId="0" borderId="39" xfId="1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40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2" fontId="6" fillId="0" borderId="42" xfId="0" applyNumberFormat="1" applyFont="1" applyBorder="1" applyAlignment="1">
      <alignment horizontal="center" vertical="center"/>
    </xf>
    <xf numFmtId="41" fontId="7" fillId="0" borderId="16" xfId="0" applyNumberFormat="1" applyFont="1" applyBorder="1" applyAlignment="1">
      <alignment horizontal="center" vertical="center"/>
    </xf>
    <xf numFmtId="42" fontId="7" fillId="0" borderId="40" xfId="0" applyNumberFormat="1" applyFont="1" applyBorder="1" applyAlignment="1">
      <alignment horizontal="center" vertical="center"/>
    </xf>
    <xf numFmtId="42" fontId="7" fillId="0" borderId="41" xfId="0" applyNumberFormat="1" applyFont="1" applyBorder="1" applyAlignment="1">
      <alignment horizontal="center" vertical="center"/>
    </xf>
    <xf numFmtId="42" fontId="7" fillId="0" borderId="43" xfId="0" applyNumberFormat="1" applyFont="1" applyBorder="1" applyAlignment="1">
      <alignment horizontal="center" vertical="center"/>
    </xf>
    <xf numFmtId="42" fontId="7" fillId="0" borderId="16" xfId="0" applyNumberFormat="1" applyFont="1" applyBorder="1" applyAlignment="1">
      <alignment horizontal="center" vertical="center"/>
    </xf>
    <xf numFmtId="0" fontId="7" fillId="0" borderId="44" xfId="0" applyNumberFormat="1" applyFont="1" applyBorder="1" applyAlignment="1">
      <alignment horizontal="center" vertical="center"/>
    </xf>
    <xf numFmtId="41" fontId="7" fillId="0" borderId="41" xfId="0" applyNumberFormat="1" applyFont="1" applyBorder="1" applyAlignment="1">
      <alignment horizontal="center" vertical="center"/>
    </xf>
    <xf numFmtId="42" fontId="7" fillId="0" borderId="7" xfId="0" applyNumberFormat="1" applyFont="1" applyBorder="1" applyAlignment="1">
      <alignment horizontal="center" vertical="center"/>
    </xf>
    <xf numFmtId="0" fontId="7" fillId="0" borderId="0" xfId="0" applyFont="1" applyBorder="1"/>
    <xf numFmtId="41" fontId="7" fillId="0" borderId="5" xfId="0" applyNumberFormat="1" applyFont="1" applyBorder="1"/>
    <xf numFmtId="41" fontId="7" fillId="0" borderId="26" xfId="0" applyNumberFormat="1" applyFont="1" applyBorder="1"/>
    <xf numFmtId="41" fontId="7" fillId="0" borderId="27" xfId="0" applyNumberFormat="1" applyFont="1" applyBorder="1"/>
    <xf numFmtId="42" fontId="7" fillId="0" borderId="28" xfId="0" applyNumberFormat="1" applyFont="1" applyBorder="1"/>
    <xf numFmtId="41" fontId="7" fillId="0" borderId="0" xfId="0" applyNumberFormat="1" applyFont="1" applyBorder="1"/>
    <xf numFmtId="42" fontId="7" fillId="0" borderId="27" xfId="0" applyNumberFormat="1" applyFont="1" applyBorder="1"/>
    <xf numFmtId="41" fontId="7" fillId="0" borderId="45" xfId="0" applyNumberFormat="1" applyFont="1" applyBorder="1"/>
    <xf numFmtId="41" fontId="7" fillId="0" borderId="29" xfId="0" applyNumberFormat="1" applyFont="1" applyBorder="1"/>
    <xf numFmtId="42" fontId="7" fillId="0" borderId="7" xfId="0" applyNumberFormat="1" applyFont="1" applyBorder="1"/>
    <xf numFmtId="0" fontId="6" fillId="0" borderId="0" xfId="0" applyFont="1" applyBorder="1"/>
    <xf numFmtId="3" fontId="7" fillId="0" borderId="5" xfId="0" applyNumberFormat="1" applyFont="1" applyBorder="1"/>
    <xf numFmtId="3" fontId="7" fillId="0" borderId="26" xfId="0" applyNumberFormat="1" applyFont="1" applyBorder="1"/>
    <xf numFmtId="0" fontId="6" fillId="0" borderId="27" xfId="0" applyFont="1" applyBorder="1"/>
    <xf numFmtId="42" fontId="6" fillId="0" borderId="28" xfId="0" applyNumberFormat="1" applyFont="1" applyBorder="1"/>
    <xf numFmtId="41" fontId="6" fillId="0" borderId="0" xfId="0" applyNumberFormat="1" applyFont="1" applyBorder="1"/>
    <xf numFmtId="42" fontId="6" fillId="0" borderId="26" xfId="0" applyNumberFormat="1" applyFont="1" applyBorder="1"/>
    <xf numFmtId="42" fontId="6" fillId="0" borderId="27" xfId="0" applyNumberFormat="1" applyFont="1" applyBorder="1"/>
    <xf numFmtId="42" fontId="6" fillId="0" borderId="45" xfId="0" applyNumberFormat="1" applyFont="1" applyBorder="1"/>
    <xf numFmtId="42" fontId="6" fillId="0" borderId="0" xfId="0" applyNumberFormat="1" applyFont="1" applyBorder="1"/>
    <xf numFmtId="41" fontId="6" fillId="0" borderId="29" xfId="0" applyNumberFormat="1" applyFont="1" applyBorder="1" applyAlignment="1">
      <alignment horizontal="center"/>
    </xf>
    <xf numFmtId="41" fontId="6" fillId="0" borderId="27" xfId="0" applyNumberFormat="1" applyFont="1" applyBorder="1"/>
    <xf numFmtId="42" fontId="6" fillId="0" borderId="7" xfId="0" applyNumberFormat="1" applyFont="1" applyBorder="1"/>
    <xf numFmtId="0" fontId="7" fillId="0" borderId="5" xfId="0" applyFont="1" applyBorder="1"/>
    <xf numFmtId="3" fontId="7" fillId="0" borderId="27" xfId="0" applyNumberFormat="1" applyFont="1" applyBorder="1"/>
    <xf numFmtId="42" fontId="7" fillId="0" borderId="45" xfId="0" applyNumberFormat="1" applyFont="1" applyBorder="1"/>
    <xf numFmtId="42" fontId="7" fillId="0" borderId="0" xfId="0" applyNumberFormat="1" applyFont="1" applyBorder="1"/>
    <xf numFmtId="3" fontId="7" fillId="0" borderId="29" xfId="0" applyNumberFormat="1" applyFont="1" applyBorder="1"/>
    <xf numFmtId="41" fontId="6" fillId="0" borderId="0" xfId="0" applyNumberFormat="1" applyFont="1" applyBorder="1" applyAlignment="1">
      <alignment horizontal="right"/>
    </xf>
    <xf numFmtId="42" fontId="6" fillId="0" borderId="27" xfId="0" applyNumberFormat="1" applyFont="1" applyBorder="1" applyAlignment="1">
      <alignment horizontal="right"/>
    </xf>
    <xf numFmtId="42" fontId="6" fillId="0" borderId="45" xfId="0" applyNumberFormat="1" applyFont="1" applyBorder="1" applyAlignment="1">
      <alignment horizontal="right"/>
    </xf>
    <xf numFmtId="42" fontId="6" fillId="0" borderId="0" xfId="0" applyNumberFormat="1" applyFont="1" applyBorder="1" applyAlignment="1">
      <alignment horizontal="right"/>
    </xf>
    <xf numFmtId="42" fontId="6" fillId="0" borderId="7" xfId="0" applyNumberFormat="1" applyFont="1" applyBorder="1" applyAlignment="1">
      <alignment horizontal="right"/>
    </xf>
    <xf numFmtId="3" fontId="10" fillId="0" borderId="26" xfId="0" applyNumberFormat="1" applyFont="1" applyBorder="1"/>
    <xf numFmtId="3" fontId="10" fillId="0" borderId="27" xfId="0" applyNumberFormat="1" applyFont="1" applyBorder="1"/>
    <xf numFmtId="42" fontId="10" fillId="0" borderId="28" xfId="0" applyNumberFormat="1" applyFont="1" applyBorder="1"/>
    <xf numFmtId="41" fontId="7" fillId="0" borderId="0" xfId="0" applyNumberFormat="1" applyFont="1" applyBorder="1" applyAlignment="1">
      <alignment horizontal="right"/>
    </xf>
    <xf numFmtId="42" fontId="10" fillId="0" borderId="27" xfId="0" applyNumberFormat="1" applyFont="1" applyBorder="1"/>
    <xf numFmtId="42" fontId="7" fillId="0" borderId="45" xfId="0" applyNumberFormat="1" applyFont="1" applyBorder="1" applyAlignment="1">
      <alignment horizontal="right"/>
    </xf>
    <xf numFmtId="3" fontId="10" fillId="0" borderId="29" xfId="0" applyNumberFormat="1" applyFont="1" applyBorder="1"/>
    <xf numFmtId="3" fontId="11" fillId="0" borderId="5" xfId="0" applyNumberFormat="1" applyFont="1" applyBorder="1"/>
    <xf numFmtId="3" fontId="11" fillId="0" borderId="26" xfId="0" applyNumberFormat="1" applyFont="1" applyBorder="1"/>
    <xf numFmtId="3" fontId="11" fillId="0" borderId="27" xfId="0" applyNumberFormat="1" applyFont="1" applyBorder="1"/>
    <xf numFmtId="42" fontId="11" fillId="0" borderId="28" xfId="0" applyNumberFormat="1" applyFont="1" applyBorder="1"/>
    <xf numFmtId="42" fontId="11" fillId="0" borderId="27" xfId="0" applyNumberFormat="1" applyFont="1" applyBorder="1"/>
    <xf numFmtId="3" fontId="11" fillId="0" borderId="29" xfId="0" applyNumberFormat="1" applyFont="1" applyBorder="1"/>
    <xf numFmtId="3" fontId="10" fillId="0" borderId="5" xfId="0" applyNumberFormat="1" applyFont="1" applyBorder="1"/>
    <xf numFmtId="3" fontId="6" fillId="0" borderId="26" xfId="0" applyNumberFormat="1" applyFont="1" applyBorder="1"/>
    <xf numFmtId="3" fontId="6" fillId="0" borderId="27" xfId="0" applyNumberFormat="1" applyFont="1" applyBorder="1"/>
    <xf numFmtId="41" fontId="12" fillId="0" borderId="0" xfId="0" applyNumberFormat="1" applyFont="1" applyBorder="1"/>
    <xf numFmtId="42" fontId="12" fillId="0" borderId="45" xfId="0" applyNumberFormat="1" applyFont="1" applyBorder="1"/>
    <xf numFmtId="3" fontId="6" fillId="0" borderId="29" xfId="0" applyNumberFormat="1" applyFont="1" applyBorder="1"/>
    <xf numFmtId="42" fontId="12" fillId="0" borderId="27" xfId="0" applyNumberFormat="1" applyFont="1" applyBorder="1"/>
    <xf numFmtId="42" fontId="12" fillId="0" borderId="7" xfId="0" applyNumberFormat="1" applyFont="1" applyBorder="1"/>
    <xf numFmtId="42" fontId="12" fillId="0" borderId="28" xfId="0" applyNumberFormat="1" applyFont="1" applyBorder="1"/>
    <xf numFmtId="42" fontId="12" fillId="0" borderId="26" xfId="0" applyNumberFormat="1" applyFont="1" applyBorder="1"/>
    <xf numFmtId="41" fontId="12" fillId="0" borderId="29" xfId="0" applyNumberFormat="1" applyFont="1" applyBorder="1" applyAlignment="1">
      <alignment horizontal="center"/>
    </xf>
    <xf numFmtId="41" fontId="12" fillId="0" borderId="27" xfId="0" applyNumberFormat="1" applyFont="1" applyBorder="1"/>
    <xf numFmtId="0" fontId="6" fillId="0" borderId="5" xfId="0" applyFont="1" applyBorder="1"/>
    <xf numFmtId="41" fontId="6" fillId="0" borderId="26" xfId="0" applyNumberFormat="1" applyFont="1" applyBorder="1"/>
    <xf numFmtId="41" fontId="6" fillId="0" borderId="45" xfId="0" applyNumberFormat="1" applyFont="1" applyBorder="1"/>
    <xf numFmtId="41" fontId="6" fillId="0" borderId="29" xfId="0" applyNumberFormat="1" applyFont="1" applyBorder="1"/>
    <xf numFmtId="3" fontId="6" fillId="0" borderId="5" xfId="0" applyNumberFormat="1" applyFont="1" applyBorder="1"/>
    <xf numFmtId="0" fontId="11" fillId="0" borderId="5" xfId="0" applyFont="1" applyBorder="1"/>
    <xf numFmtId="42" fontId="6" fillId="0" borderId="5" xfId="0" applyNumberFormat="1" applyFont="1" applyBorder="1"/>
    <xf numFmtId="0" fontId="11" fillId="0" borderId="8" xfId="0" applyFont="1" applyBorder="1"/>
    <xf numFmtId="0" fontId="6" fillId="0" borderId="9" xfId="0" applyFont="1" applyBorder="1"/>
    <xf numFmtId="41" fontId="6" fillId="0" borderId="46" xfId="0" applyNumberFormat="1" applyFont="1" applyBorder="1"/>
    <xf numFmtId="41" fontId="6" fillId="0" borderId="47" xfId="0" applyNumberFormat="1" applyFont="1" applyBorder="1"/>
    <xf numFmtId="42" fontId="6" fillId="0" borderId="48" xfId="0" applyNumberFormat="1" applyFont="1" applyBorder="1"/>
    <xf numFmtId="41" fontId="6" fillId="0" borderId="9" xfId="0" applyNumberFormat="1" applyFont="1" applyBorder="1"/>
    <xf numFmtId="42" fontId="6" fillId="0" borderId="47" xfId="0" applyNumberFormat="1" applyFont="1" applyBorder="1"/>
    <xf numFmtId="0" fontId="6" fillId="0" borderId="49" xfId="0" applyNumberFormat="1" applyFont="1" applyBorder="1" applyAlignment="1">
      <alignment horizontal="center"/>
    </xf>
    <xf numFmtId="41" fontId="6" fillId="0" borderId="50" xfId="0" applyNumberFormat="1" applyFont="1" applyBorder="1"/>
    <xf numFmtId="42" fontId="6" fillId="0" borderId="10" xfId="0" applyNumberFormat="1" applyFont="1" applyBorder="1"/>
    <xf numFmtId="41" fontId="6" fillId="0" borderId="0" xfId="0" applyNumberFormat="1" applyFont="1"/>
    <xf numFmtId="1" fontId="6" fillId="0" borderId="0" xfId="0" applyNumberFormat="1" applyFont="1" applyAlignment="1">
      <alignment horizontal="center"/>
    </xf>
    <xf numFmtId="49" fontId="7" fillId="0" borderId="0" xfId="0" applyNumberFormat="1" applyFont="1"/>
    <xf numFmtId="0" fontId="6" fillId="0" borderId="0" xfId="0" applyNumberFormat="1" applyFont="1" applyAlignment="1">
      <alignment horizontal="center"/>
    </xf>
    <xf numFmtId="49" fontId="6" fillId="0" borderId="0" xfId="0" applyNumberFormat="1" applyFont="1"/>
    <xf numFmtId="41" fontId="7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I761"/>
  <sheetViews>
    <sheetView tabSelected="1" workbookViewId="0">
      <selection activeCell="B2" sqref="B2:Q82"/>
    </sheetView>
  </sheetViews>
  <sheetFormatPr defaultRowHeight="12.75" x14ac:dyDescent="0.2"/>
  <cols>
    <col min="2" max="2" width="42.140625" style="5" customWidth="1"/>
    <col min="3" max="3" width="3.140625" style="1" customWidth="1"/>
    <col min="4" max="4" width="15.140625" style="1" bestFit="1" customWidth="1"/>
    <col min="5" max="5" width="9.85546875" style="1" bestFit="1" customWidth="1"/>
    <col min="6" max="6" width="18" style="2" bestFit="1" customWidth="1"/>
    <col min="7" max="7" width="3.28515625" style="1" bestFit="1" customWidth="1"/>
    <col min="8" max="8" width="9.85546875" style="1" bestFit="1" customWidth="1"/>
    <col min="9" max="9" width="18" style="2" bestFit="1" customWidth="1"/>
    <col min="10" max="10" width="15.28515625" style="2" bestFit="1" customWidth="1"/>
    <col min="11" max="11" width="7.42578125" style="1" bestFit="1" customWidth="1"/>
    <col min="12" max="12" width="4.140625" style="1" customWidth="1"/>
    <col min="13" max="13" width="13" style="1" bestFit="1" customWidth="1"/>
    <col min="14" max="14" width="9.85546875" style="1" bestFit="1" customWidth="1"/>
    <col min="15" max="15" width="16.5703125" style="2" bestFit="1" customWidth="1"/>
    <col min="16" max="16" width="16.140625" style="2" bestFit="1" customWidth="1"/>
    <col min="17" max="17" width="12.85546875" style="2" bestFit="1" customWidth="1"/>
    <col min="18" max="18" width="9.140625" style="1"/>
    <col min="19" max="19" width="9.28515625" style="1" bestFit="1" customWidth="1"/>
    <col min="20" max="20" width="30.42578125" style="1" bestFit="1" customWidth="1"/>
    <col min="21" max="21" width="9.140625" style="1"/>
    <col min="22" max="40" width="9.28515625" style="1" customWidth="1"/>
    <col min="41" max="41" width="9.28515625" style="1" bestFit="1" customWidth="1"/>
    <col min="42" max="43" width="9.28515625" bestFit="1" customWidth="1"/>
    <col min="44" max="44" width="30.42578125" bestFit="1" customWidth="1"/>
    <col min="46" max="62" width="9.28515625" customWidth="1"/>
    <col min="63" max="63" width="9.28515625" style="3" customWidth="1"/>
    <col min="64" max="64" width="9.28515625" customWidth="1"/>
    <col min="65" max="65" width="9.28515625" bestFit="1" customWidth="1"/>
    <col min="67" max="68" width="9.28515625" bestFit="1" customWidth="1"/>
    <col min="69" max="69" width="25.7109375" bestFit="1" customWidth="1"/>
    <col min="70" max="70" width="9.140625" customWidth="1"/>
    <col min="71" max="80" width="9.28515625" customWidth="1"/>
    <col min="81" max="81" width="9.28515625" style="6" customWidth="1"/>
    <col min="82" max="86" width="9.28515625" customWidth="1"/>
    <col min="87" max="87" width="9.28515625" style="4" customWidth="1"/>
    <col min="88" max="89" width="9.28515625" customWidth="1"/>
    <col min="90" max="90" width="9.28515625" bestFit="1" customWidth="1"/>
  </cols>
  <sheetData>
    <row r="2" spans="2:17" ht="14.25" x14ac:dyDescent="0.2">
      <c r="B2" s="19" t="s">
        <v>6</v>
      </c>
      <c r="C2" s="19"/>
      <c r="D2" s="19"/>
      <c r="E2" s="19"/>
      <c r="F2" s="20"/>
      <c r="G2" s="18"/>
      <c r="H2" s="18"/>
      <c r="I2" s="21"/>
      <c r="J2" s="21"/>
      <c r="K2" s="18"/>
      <c r="L2" s="18"/>
      <c r="M2" s="18"/>
      <c r="N2" s="18"/>
      <c r="O2" s="21"/>
      <c r="P2" s="21"/>
      <c r="Q2" s="21"/>
    </row>
    <row r="3" spans="2:17" ht="18" x14ac:dyDescent="0.25">
      <c r="B3" s="22" t="s">
        <v>65</v>
      </c>
      <c r="C3" s="22"/>
      <c r="D3" s="23"/>
      <c r="E3" s="23"/>
      <c r="F3" s="24"/>
      <c r="G3" s="25"/>
      <c r="H3" s="25"/>
      <c r="I3" s="26"/>
      <c r="J3" s="26"/>
      <c r="K3" s="27"/>
      <c r="L3" s="25"/>
      <c r="M3" s="25"/>
      <c r="N3" s="25"/>
      <c r="O3" s="26"/>
      <c r="P3" s="26"/>
      <c r="Q3" s="26"/>
    </row>
    <row r="4" spans="2:17" ht="15" thickBot="1" x14ac:dyDescent="0.25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</row>
    <row r="5" spans="2:17" ht="13.5" thickTop="1" x14ac:dyDescent="0.2">
      <c r="B5" s="29" t="s">
        <v>2</v>
      </c>
      <c r="C5" s="30"/>
      <c r="D5" s="31" t="s">
        <v>59</v>
      </c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3"/>
    </row>
    <row r="6" spans="2:17" ht="13.5" thickBot="1" x14ac:dyDescent="0.25">
      <c r="B6" s="34"/>
      <c r="C6" s="35"/>
      <c r="D6" s="36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/>
    </row>
    <row r="7" spans="2:17" x14ac:dyDescent="0.2">
      <c r="B7" s="34"/>
      <c r="C7" s="35"/>
      <c r="D7" s="39" t="s">
        <v>60</v>
      </c>
      <c r="E7" s="40"/>
      <c r="F7" s="40"/>
      <c r="G7" s="40"/>
      <c r="H7" s="39" t="s">
        <v>0</v>
      </c>
      <c r="I7" s="40"/>
      <c r="J7" s="40"/>
      <c r="K7" s="41"/>
      <c r="L7" s="40" t="s">
        <v>1</v>
      </c>
      <c r="M7" s="40"/>
      <c r="N7" s="40"/>
      <c r="O7" s="40"/>
      <c r="P7" s="40"/>
      <c r="Q7" s="42"/>
    </row>
    <row r="8" spans="2:17" x14ac:dyDescent="0.2">
      <c r="B8" s="34"/>
      <c r="C8" s="35"/>
      <c r="D8" s="36"/>
      <c r="E8" s="37"/>
      <c r="F8" s="37"/>
      <c r="G8" s="37"/>
      <c r="H8" s="36"/>
      <c r="I8" s="37"/>
      <c r="J8" s="37"/>
      <c r="K8" s="43"/>
      <c r="L8" s="37"/>
      <c r="M8" s="37"/>
      <c r="N8" s="37"/>
      <c r="O8" s="37"/>
      <c r="P8" s="37"/>
      <c r="Q8" s="38"/>
    </row>
    <row r="9" spans="2:17" ht="13.5" thickBot="1" x14ac:dyDescent="0.25">
      <c r="B9" s="34"/>
      <c r="C9" s="35"/>
      <c r="D9" s="44"/>
      <c r="E9" s="45"/>
      <c r="F9" s="45"/>
      <c r="G9" s="45"/>
      <c r="H9" s="46"/>
      <c r="I9" s="47"/>
      <c r="J9" s="47"/>
      <c r="K9" s="48"/>
      <c r="L9" s="47"/>
      <c r="M9" s="47"/>
      <c r="N9" s="47"/>
      <c r="O9" s="47"/>
      <c r="P9" s="47"/>
      <c r="Q9" s="49"/>
    </row>
    <row r="10" spans="2:17" ht="15.75" customHeight="1" x14ac:dyDescent="0.2">
      <c r="B10" s="34"/>
      <c r="C10" s="35"/>
      <c r="D10" s="50" t="s">
        <v>3</v>
      </c>
      <c r="E10" s="51" t="s">
        <v>4</v>
      </c>
      <c r="F10" s="52" t="s">
        <v>5</v>
      </c>
      <c r="G10" s="53"/>
      <c r="H10" s="50" t="s">
        <v>4</v>
      </c>
      <c r="I10" s="54" t="s">
        <v>5</v>
      </c>
      <c r="J10" s="55" t="s">
        <v>66</v>
      </c>
      <c r="K10" s="56" t="s">
        <v>67</v>
      </c>
      <c r="L10" s="37" t="s">
        <v>3</v>
      </c>
      <c r="M10" s="57"/>
      <c r="N10" s="58" t="s">
        <v>4</v>
      </c>
      <c r="O10" s="54" t="s">
        <v>5</v>
      </c>
      <c r="P10" s="53" t="s">
        <v>66</v>
      </c>
      <c r="Q10" s="59"/>
    </row>
    <row r="11" spans="2:17" x14ac:dyDescent="0.2">
      <c r="B11" s="34"/>
      <c r="C11" s="35"/>
      <c r="D11" s="50"/>
      <c r="E11" s="51"/>
      <c r="F11" s="52"/>
      <c r="G11" s="53"/>
      <c r="H11" s="50"/>
      <c r="I11" s="54"/>
      <c r="J11" s="55"/>
      <c r="K11" s="56"/>
      <c r="L11" s="37"/>
      <c r="M11" s="57"/>
      <c r="N11" s="58"/>
      <c r="O11" s="54"/>
      <c r="P11" s="60"/>
      <c r="Q11" s="61"/>
    </row>
    <row r="12" spans="2:17" x14ac:dyDescent="0.2">
      <c r="B12" s="34"/>
      <c r="C12" s="35"/>
      <c r="D12" s="50"/>
      <c r="E12" s="51"/>
      <c r="F12" s="52"/>
      <c r="G12" s="53"/>
      <c r="H12" s="50"/>
      <c r="I12" s="54"/>
      <c r="J12" s="55"/>
      <c r="K12" s="56"/>
      <c r="L12" s="37"/>
      <c r="M12" s="57"/>
      <c r="N12" s="58"/>
      <c r="O12" s="54"/>
      <c r="P12" s="62" t="s">
        <v>68</v>
      </c>
      <c r="Q12" s="63" t="s">
        <v>69</v>
      </c>
    </row>
    <row r="13" spans="2:17" ht="13.5" thickBot="1" x14ac:dyDescent="0.25">
      <c r="B13" s="64"/>
      <c r="C13" s="65"/>
      <c r="D13" s="66"/>
      <c r="E13" s="67"/>
      <c r="F13" s="68"/>
      <c r="G13" s="69"/>
      <c r="H13" s="66"/>
      <c r="I13" s="70"/>
      <c r="J13" s="71"/>
      <c r="K13" s="72"/>
      <c r="L13" s="45"/>
      <c r="M13" s="73"/>
      <c r="N13" s="74"/>
      <c r="O13" s="70"/>
      <c r="P13" s="69"/>
      <c r="Q13" s="75"/>
    </row>
    <row r="14" spans="2:17" ht="14.25" x14ac:dyDescent="0.2">
      <c r="B14" s="76"/>
      <c r="C14" s="77"/>
      <c r="D14" s="78"/>
      <c r="E14" s="79"/>
      <c r="F14" s="80"/>
      <c r="G14" s="81"/>
      <c r="H14" s="82"/>
      <c r="I14" s="83"/>
      <c r="J14" s="83"/>
      <c r="K14" s="84"/>
      <c r="L14" s="85"/>
      <c r="M14" s="86"/>
      <c r="N14" s="87"/>
      <c r="O14" s="83"/>
      <c r="P14" s="83"/>
      <c r="Q14" s="88"/>
    </row>
    <row r="15" spans="2:17" ht="14.25" x14ac:dyDescent="0.2">
      <c r="B15" s="90" t="s">
        <v>55</v>
      </c>
      <c r="C15" s="89"/>
      <c r="D15" s="91">
        <v>1196</v>
      </c>
      <c r="E15" s="92">
        <v>2181</v>
      </c>
      <c r="F15" s="93">
        <v>449257000</v>
      </c>
      <c r="G15" s="94"/>
      <c r="H15" s="91">
        <v>1176</v>
      </c>
      <c r="I15" s="95">
        <v>268572000</v>
      </c>
      <c r="J15" s="95">
        <f>(I15/H15)</f>
        <v>228377.55102040817</v>
      </c>
      <c r="K15" s="96"/>
      <c r="L15" s="94"/>
      <c r="M15" s="97">
        <v>15</v>
      </c>
      <c r="N15" s="92">
        <v>995</v>
      </c>
      <c r="O15" s="95">
        <v>179893000</v>
      </c>
      <c r="P15" s="95">
        <f>(O15/M15)</f>
        <v>11992866.666666666</v>
      </c>
      <c r="Q15" s="98">
        <f>(O15/N15)</f>
        <v>180796.9849246231</v>
      </c>
    </row>
    <row r="16" spans="2:17" ht="14.25" x14ac:dyDescent="0.2">
      <c r="B16" s="100"/>
      <c r="C16" s="99"/>
      <c r="D16" s="101"/>
      <c r="E16" s="102"/>
      <c r="F16" s="103"/>
      <c r="G16" s="104"/>
      <c r="H16" s="105"/>
      <c r="I16" s="106"/>
      <c r="J16" s="106"/>
      <c r="K16" s="107"/>
      <c r="L16" s="108"/>
      <c r="M16" s="109"/>
      <c r="N16" s="110"/>
      <c r="O16" s="106"/>
      <c r="P16" s="106"/>
      <c r="Q16" s="111"/>
    </row>
    <row r="17" spans="2:17" ht="14.25" x14ac:dyDescent="0.2">
      <c r="B17" s="112" t="s">
        <v>56</v>
      </c>
      <c r="C17" s="89"/>
      <c r="D17" s="101">
        <f>(D19+D23)</f>
        <v>1178</v>
      </c>
      <c r="E17" s="113">
        <f>(E19+E23)</f>
        <v>2163</v>
      </c>
      <c r="F17" s="93">
        <f>(F19+F23)</f>
        <v>443716208</v>
      </c>
      <c r="G17" s="94"/>
      <c r="H17" s="101">
        <f>(H19+H23)</f>
        <v>1158</v>
      </c>
      <c r="I17" s="95">
        <f>(I19+I23)</f>
        <v>263031262</v>
      </c>
      <c r="J17" s="95">
        <f>(I17/H17)</f>
        <v>227142.71329879103</v>
      </c>
      <c r="K17" s="114"/>
      <c r="L17" s="115"/>
      <c r="M17" s="116">
        <f>(M19+M23)</f>
        <v>15</v>
      </c>
      <c r="N17" s="113">
        <f>(N19+N23)</f>
        <v>995</v>
      </c>
      <c r="O17" s="95">
        <f>(O19+O23)</f>
        <v>179893340</v>
      </c>
      <c r="P17" s="95">
        <f>(O17/M17)</f>
        <v>11992889.333333334</v>
      </c>
      <c r="Q17" s="98">
        <f>(O17/N17)</f>
        <v>180797.32663316582</v>
      </c>
    </row>
    <row r="18" spans="2:17" ht="14.25" x14ac:dyDescent="0.2">
      <c r="B18" s="100"/>
      <c r="C18" s="99"/>
      <c r="D18" s="101"/>
      <c r="E18" s="113"/>
      <c r="F18" s="93"/>
      <c r="G18" s="117"/>
      <c r="H18" s="101"/>
      <c r="I18" s="95"/>
      <c r="J18" s="118"/>
      <c r="K18" s="119"/>
      <c r="L18" s="120"/>
      <c r="M18" s="116"/>
      <c r="N18" s="113"/>
      <c r="O18" s="95"/>
      <c r="P18" s="118"/>
      <c r="Q18" s="121"/>
    </row>
    <row r="19" spans="2:17" ht="14.25" x14ac:dyDescent="0.2">
      <c r="B19" s="100" t="s">
        <v>61</v>
      </c>
      <c r="C19" s="89"/>
      <c r="D19" s="122">
        <f>(D20+D21+D22)</f>
        <v>1152</v>
      </c>
      <c r="E19" s="123">
        <f>(E20+E21+E22)</f>
        <v>1854</v>
      </c>
      <c r="F19" s="124">
        <f>(F20+F21+F22)</f>
        <v>386127351</v>
      </c>
      <c r="G19" s="125"/>
      <c r="H19" s="122">
        <f>(H20+H21+H22)</f>
        <v>1133</v>
      </c>
      <c r="I19" s="126">
        <f>(I20+I21+I22)</f>
        <v>255442405</v>
      </c>
      <c r="J19" s="95">
        <f t="shared" ref="J19:J25" si="0">(I19/H19)</f>
        <v>225456.66813768755</v>
      </c>
      <c r="K19" s="127"/>
      <c r="L19" s="115"/>
      <c r="M19" s="128">
        <f>(M20+M21+M22)</f>
        <v>14</v>
      </c>
      <c r="N19" s="123">
        <f>(N20+N21+N22)</f>
        <v>711</v>
      </c>
      <c r="O19" s="126">
        <f>(O20+O21+O22)</f>
        <v>129893340</v>
      </c>
      <c r="P19" s="95">
        <f t="shared" ref="P19:P21" si="1">(O19/M19)</f>
        <v>9278095.7142857146</v>
      </c>
      <c r="Q19" s="98">
        <f t="shared" ref="Q19:Q21" si="2">(O19/N19)</f>
        <v>182691.05485232067</v>
      </c>
    </row>
    <row r="20" spans="2:17" ht="14.25" x14ac:dyDescent="0.2">
      <c r="B20" s="129" t="s">
        <v>62</v>
      </c>
      <c r="C20" s="99"/>
      <c r="D20" s="130">
        <f>(D28+D29+D37+D38)</f>
        <v>611</v>
      </c>
      <c r="E20" s="131">
        <f>(E28+E29+E37+E38)</f>
        <v>626</v>
      </c>
      <c r="F20" s="132">
        <f>(F28+F29+F37+F38)</f>
        <v>131725490</v>
      </c>
      <c r="G20" s="117"/>
      <c r="H20" s="130">
        <f>(H28+H29+H37+H38)</f>
        <v>604</v>
      </c>
      <c r="I20" s="133">
        <f>(I28+I29+I37+I38)</f>
        <v>130254084</v>
      </c>
      <c r="J20" s="106">
        <f t="shared" si="0"/>
        <v>215652.4569536424</v>
      </c>
      <c r="K20" s="119"/>
      <c r="L20" s="108"/>
      <c r="M20" s="134">
        <f>(M28+M29+M37+M38)</f>
        <v>2</v>
      </c>
      <c r="N20" s="131">
        <f>(N28+N29+N37+N38)</f>
        <v>12</v>
      </c>
      <c r="O20" s="133">
        <f>(O28+O29+O37+O38)</f>
        <v>679800</v>
      </c>
      <c r="P20" s="106">
        <f t="shared" si="1"/>
        <v>339900</v>
      </c>
      <c r="Q20" s="111">
        <f t="shared" si="2"/>
        <v>56650</v>
      </c>
    </row>
    <row r="21" spans="2:17" ht="14.25" x14ac:dyDescent="0.2">
      <c r="B21" s="129" t="s">
        <v>63</v>
      </c>
      <c r="C21" s="99"/>
      <c r="D21" s="130">
        <f>(D30+D31+D32+D36+D41+D42+D43+D56+D60)</f>
        <v>502</v>
      </c>
      <c r="E21" s="131">
        <f>(E30+E31+E32+E36+E41+E42+E43+E56+E60)</f>
        <v>1189</v>
      </c>
      <c r="F21" s="132">
        <f>(F30+F31+F32+F36+F41+F42+F43+F56+F60)</f>
        <v>246403652</v>
      </c>
      <c r="G21" s="117"/>
      <c r="H21" s="130">
        <f>(H30+H31+H32+H36+H41+H42+H43+H56+H60)</f>
        <v>490</v>
      </c>
      <c r="I21" s="133">
        <f>(I30+I31+I32+I36+I41+I42+I43+I56+I60)</f>
        <v>117190112</v>
      </c>
      <c r="J21" s="106">
        <f t="shared" si="0"/>
        <v>239163.49387755102</v>
      </c>
      <c r="K21" s="119"/>
      <c r="L21" s="108"/>
      <c r="M21" s="134">
        <f>(M30+M31+M32+M36+M41+M42+M43+M56+M60)</f>
        <v>12</v>
      </c>
      <c r="N21" s="131">
        <f>(N30+N31+N32+N36+N41+N42+N43+N56+N60)</f>
        <v>699</v>
      </c>
      <c r="O21" s="133">
        <f>(O30+O31+O32+O36+O41+O42+O43+O56+O60)</f>
        <v>129213540</v>
      </c>
      <c r="P21" s="106">
        <f t="shared" si="1"/>
        <v>10767795</v>
      </c>
      <c r="Q21" s="111">
        <f t="shared" si="2"/>
        <v>184854.84978540771</v>
      </c>
    </row>
    <row r="22" spans="2:17" ht="14.25" x14ac:dyDescent="0.2">
      <c r="B22" s="129" t="s">
        <v>64</v>
      </c>
      <c r="C22" s="99"/>
      <c r="D22" s="130">
        <f>(D50+D67)</f>
        <v>39</v>
      </c>
      <c r="E22" s="131">
        <f>(E50+E67)</f>
        <v>39</v>
      </c>
      <c r="F22" s="132">
        <f>(F50+F67)</f>
        <v>7998209</v>
      </c>
      <c r="G22" s="104"/>
      <c r="H22" s="130">
        <f>(H50+H67)</f>
        <v>39</v>
      </c>
      <c r="I22" s="133">
        <f>(I50+I67)</f>
        <v>7998209</v>
      </c>
      <c r="J22" s="106">
        <f t="shared" si="0"/>
        <v>205082.28205128206</v>
      </c>
      <c r="K22" s="107"/>
      <c r="L22" s="108"/>
      <c r="M22" s="134"/>
      <c r="N22" s="131"/>
      <c r="O22" s="133"/>
      <c r="P22" s="106"/>
      <c r="Q22" s="111"/>
    </row>
    <row r="23" spans="2:17" ht="14.25" x14ac:dyDescent="0.2">
      <c r="B23" s="135" t="s">
        <v>33</v>
      </c>
      <c r="C23" s="89"/>
      <c r="D23" s="122">
        <f>(D24+D25)</f>
        <v>26</v>
      </c>
      <c r="E23" s="123">
        <f>(E24+E25)</f>
        <v>309</v>
      </c>
      <c r="F23" s="124">
        <f>(F24+F25)</f>
        <v>57588857</v>
      </c>
      <c r="G23" s="94"/>
      <c r="H23" s="122">
        <f>(H24+H25)</f>
        <v>25</v>
      </c>
      <c r="I23" s="126">
        <f>(I24+I25)</f>
        <v>7588857</v>
      </c>
      <c r="J23" s="95">
        <f t="shared" si="0"/>
        <v>303554.28000000003</v>
      </c>
      <c r="K23" s="114"/>
      <c r="L23" s="115"/>
      <c r="M23" s="128">
        <f>(M24+M25)</f>
        <v>1</v>
      </c>
      <c r="N23" s="123">
        <f>(N24+N25)</f>
        <v>284</v>
      </c>
      <c r="O23" s="126">
        <f>(O24+O25)</f>
        <v>50000000</v>
      </c>
      <c r="P23" s="95">
        <f t="shared" ref="P23:P24" si="3">(O23/M23)</f>
        <v>50000000</v>
      </c>
      <c r="Q23" s="98">
        <f t="shared" ref="Q23:Q24" si="4">(O23/N23)</f>
        <v>176056.338028169</v>
      </c>
    </row>
    <row r="24" spans="2:17" ht="14.25" x14ac:dyDescent="0.2">
      <c r="B24" s="129" t="s">
        <v>57</v>
      </c>
      <c r="C24" s="99"/>
      <c r="D24" s="130">
        <f>(D33)</f>
        <v>6</v>
      </c>
      <c r="E24" s="131">
        <f>(E33)</f>
        <v>289</v>
      </c>
      <c r="F24" s="132">
        <f>(F33)</f>
        <v>50672500</v>
      </c>
      <c r="G24" s="104"/>
      <c r="H24" s="130">
        <f>(H33)</f>
        <v>5</v>
      </c>
      <c r="I24" s="133">
        <f>(I33)</f>
        <v>672500</v>
      </c>
      <c r="J24" s="106">
        <f t="shared" si="0"/>
        <v>134500</v>
      </c>
      <c r="K24" s="107"/>
      <c r="L24" s="108"/>
      <c r="M24" s="134">
        <f>(M33)</f>
        <v>1</v>
      </c>
      <c r="N24" s="131">
        <f>(N33)</f>
        <v>284</v>
      </c>
      <c r="O24" s="133">
        <f>(O33)</f>
        <v>50000000</v>
      </c>
      <c r="P24" s="106">
        <f t="shared" si="3"/>
        <v>50000000</v>
      </c>
      <c r="Q24" s="111">
        <f t="shared" si="4"/>
        <v>176056.338028169</v>
      </c>
    </row>
    <row r="25" spans="2:17" ht="14.25" x14ac:dyDescent="0.2">
      <c r="B25" s="129" t="s">
        <v>58</v>
      </c>
      <c r="C25" s="99"/>
      <c r="D25" s="136">
        <f>(D49+D58+D62+D66+D69)</f>
        <v>20</v>
      </c>
      <c r="E25" s="137">
        <f>(E49+E58+E62+E66+E69)</f>
        <v>20</v>
      </c>
      <c r="F25" s="103">
        <f>(F49+F58+F62+F66+F69)</f>
        <v>6916357</v>
      </c>
      <c r="G25" s="138"/>
      <c r="H25" s="136">
        <f>(H49+H58+H62+H66+H69)</f>
        <v>20</v>
      </c>
      <c r="I25" s="106">
        <f>(I49+I58+I62+I66+I69)</f>
        <v>6916357</v>
      </c>
      <c r="J25" s="106">
        <f t="shared" si="0"/>
        <v>345817.85</v>
      </c>
      <c r="K25" s="139"/>
      <c r="L25" s="108"/>
      <c r="M25" s="140"/>
      <c r="N25" s="137"/>
      <c r="O25" s="106"/>
      <c r="P25" s="141"/>
      <c r="Q25" s="142"/>
    </row>
    <row r="26" spans="2:17" ht="14.25" x14ac:dyDescent="0.2">
      <c r="B26" s="100"/>
      <c r="C26" s="99"/>
      <c r="D26" s="101"/>
      <c r="E26" s="102"/>
      <c r="F26" s="143"/>
      <c r="G26" s="138"/>
      <c r="H26" s="144"/>
      <c r="I26" s="141"/>
      <c r="J26" s="141"/>
      <c r="K26" s="139"/>
      <c r="L26" s="108"/>
      <c r="M26" s="145"/>
      <c r="N26" s="146"/>
      <c r="O26" s="141"/>
      <c r="P26" s="141"/>
      <c r="Q26" s="142"/>
    </row>
    <row r="27" spans="2:17" ht="14.25" x14ac:dyDescent="0.2">
      <c r="B27" s="112" t="s">
        <v>7</v>
      </c>
      <c r="C27" s="89"/>
      <c r="D27" s="91">
        <f>SUM(D28:D33)</f>
        <v>486</v>
      </c>
      <c r="E27" s="92">
        <f>SUM(E28:E33)</f>
        <v>1150</v>
      </c>
      <c r="F27" s="93">
        <f>SUM(F28:F33)</f>
        <v>226637295</v>
      </c>
      <c r="G27" s="94"/>
      <c r="H27" s="91">
        <f>SUM(H28:H33)</f>
        <v>484</v>
      </c>
      <c r="I27" s="95">
        <f>SUM(I28:I33)</f>
        <v>100637295</v>
      </c>
      <c r="J27" s="95">
        <f t="shared" ref="J27:J33" si="5">(I27/H27)</f>
        <v>207928.29545454544</v>
      </c>
      <c r="K27" s="114"/>
      <c r="L27" s="115"/>
      <c r="M27" s="97">
        <f>SUM(M28:M33)</f>
        <v>2</v>
      </c>
      <c r="N27" s="92">
        <f>SUM(N28:N33)</f>
        <v>666</v>
      </c>
      <c r="O27" s="95">
        <f>SUM(O28:O33)</f>
        <v>126000000</v>
      </c>
      <c r="P27" s="95">
        <f t="shared" ref="P27" si="6">(O27/M27)</f>
        <v>63000000</v>
      </c>
      <c r="Q27" s="98">
        <f t="shared" ref="Q27" si="7">(O27/N27)</f>
        <v>189189.1891891892</v>
      </c>
    </row>
    <row r="28" spans="2:17" ht="14.25" x14ac:dyDescent="0.2">
      <c r="B28" s="147" t="s">
        <v>8</v>
      </c>
      <c r="C28" s="99"/>
      <c r="D28" s="148">
        <v>179</v>
      </c>
      <c r="E28" s="110">
        <v>179</v>
      </c>
      <c r="F28" s="103">
        <v>29082262</v>
      </c>
      <c r="G28" s="104"/>
      <c r="H28" s="148">
        <v>179</v>
      </c>
      <c r="I28" s="106">
        <v>29082262</v>
      </c>
      <c r="J28" s="106">
        <f t="shared" si="5"/>
        <v>162470.73743016759</v>
      </c>
      <c r="K28" s="149">
        <v>16</v>
      </c>
      <c r="L28" s="104"/>
      <c r="M28" s="150">
        <v>0</v>
      </c>
      <c r="N28" s="110">
        <v>0</v>
      </c>
      <c r="O28" s="106">
        <v>0</v>
      </c>
      <c r="P28" s="106"/>
      <c r="Q28" s="111"/>
    </row>
    <row r="29" spans="2:17" ht="14.25" x14ac:dyDescent="0.2">
      <c r="B29" s="147" t="s">
        <v>9</v>
      </c>
      <c r="C29" s="99"/>
      <c r="D29" s="148">
        <v>144</v>
      </c>
      <c r="E29" s="110">
        <v>144</v>
      </c>
      <c r="F29" s="103">
        <v>34952000</v>
      </c>
      <c r="G29" s="104"/>
      <c r="H29" s="148">
        <v>144</v>
      </c>
      <c r="I29" s="106">
        <v>34952000</v>
      </c>
      <c r="J29" s="106">
        <f t="shared" si="5"/>
        <v>242722.22222222222</v>
      </c>
      <c r="K29" s="149">
        <v>5</v>
      </c>
      <c r="L29" s="104"/>
      <c r="M29" s="150">
        <v>0</v>
      </c>
      <c r="N29" s="110">
        <v>0</v>
      </c>
      <c r="O29" s="106">
        <v>0</v>
      </c>
      <c r="P29" s="106"/>
      <c r="Q29" s="111"/>
    </row>
    <row r="30" spans="2:17" ht="14.25" x14ac:dyDescent="0.2">
      <c r="B30" s="147" t="s">
        <v>10</v>
      </c>
      <c r="C30" s="99"/>
      <c r="D30" s="148">
        <v>23</v>
      </c>
      <c r="E30" s="110">
        <v>23</v>
      </c>
      <c r="F30" s="103">
        <v>6234975</v>
      </c>
      <c r="G30" s="104"/>
      <c r="H30" s="148">
        <v>23</v>
      </c>
      <c r="I30" s="106">
        <v>6234975</v>
      </c>
      <c r="J30" s="106">
        <f t="shared" si="5"/>
        <v>271085.86956521741</v>
      </c>
      <c r="K30" s="149">
        <v>4</v>
      </c>
      <c r="L30" s="104"/>
      <c r="M30" s="150">
        <v>0</v>
      </c>
      <c r="N30" s="110">
        <v>0</v>
      </c>
      <c r="O30" s="106">
        <v>0</v>
      </c>
      <c r="P30" s="106"/>
      <c r="Q30" s="111"/>
    </row>
    <row r="31" spans="2:17" ht="14.25" x14ac:dyDescent="0.2">
      <c r="B31" s="147" t="s">
        <v>11</v>
      </c>
      <c r="C31" s="99"/>
      <c r="D31" s="148">
        <v>83</v>
      </c>
      <c r="E31" s="110">
        <v>83</v>
      </c>
      <c r="F31" s="103">
        <v>15582558</v>
      </c>
      <c r="G31" s="104"/>
      <c r="H31" s="148">
        <v>83</v>
      </c>
      <c r="I31" s="106">
        <v>15582558</v>
      </c>
      <c r="J31" s="106">
        <f t="shared" si="5"/>
        <v>187741.6626506024</v>
      </c>
      <c r="K31" s="149">
        <v>14</v>
      </c>
      <c r="L31" s="104"/>
      <c r="M31" s="150">
        <v>0</v>
      </c>
      <c r="N31" s="110">
        <v>0</v>
      </c>
      <c r="O31" s="106">
        <v>0</v>
      </c>
      <c r="P31" s="106"/>
      <c r="Q31" s="111"/>
    </row>
    <row r="32" spans="2:17" ht="14.25" x14ac:dyDescent="0.2">
      <c r="B32" s="147" t="s">
        <v>12</v>
      </c>
      <c r="C32" s="99"/>
      <c r="D32" s="148">
        <v>51</v>
      </c>
      <c r="E32" s="110">
        <v>432</v>
      </c>
      <c r="F32" s="103">
        <v>90113000</v>
      </c>
      <c r="G32" s="104"/>
      <c r="H32" s="148">
        <v>50</v>
      </c>
      <c r="I32" s="106">
        <v>14113000</v>
      </c>
      <c r="J32" s="106">
        <f t="shared" si="5"/>
        <v>282260</v>
      </c>
      <c r="K32" s="149">
        <v>2</v>
      </c>
      <c r="L32" s="104"/>
      <c r="M32" s="150">
        <v>1</v>
      </c>
      <c r="N32" s="110">
        <v>382</v>
      </c>
      <c r="O32" s="106">
        <v>76000000</v>
      </c>
      <c r="P32" s="106">
        <f t="shared" ref="P32:P33" si="8">(O32/M32)</f>
        <v>76000000</v>
      </c>
      <c r="Q32" s="111">
        <f t="shared" ref="Q32:Q33" si="9">(O32/N32)</f>
        <v>198952.87958115182</v>
      </c>
    </row>
    <row r="33" spans="2:17" ht="14.25" x14ac:dyDescent="0.2">
      <c r="B33" s="147" t="s">
        <v>13</v>
      </c>
      <c r="C33" s="99"/>
      <c r="D33" s="148">
        <v>6</v>
      </c>
      <c r="E33" s="110">
        <v>289</v>
      </c>
      <c r="F33" s="103">
        <v>50672500</v>
      </c>
      <c r="G33" s="104"/>
      <c r="H33" s="148">
        <v>5</v>
      </c>
      <c r="I33" s="106">
        <v>672500</v>
      </c>
      <c r="J33" s="106">
        <f t="shared" si="5"/>
        <v>134500</v>
      </c>
      <c r="K33" s="149">
        <v>18</v>
      </c>
      <c r="L33" s="104"/>
      <c r="M33" s="150">
        <v>1</v>
      </c>
      <c r="N33" s="110">
        <v>284</v>
      </c>
      <c r="O33" s="106">
        <v>50000000</v>
      </c>
      <c r="P33" s="106">
        <f t="shared" si="8"/>
        <v>50000000</v>
      </c>
      <c r="Q33" s="111">
        <f t="shared" si="9"/>
        <v>176056.338028169</v>
      </c>
    </row>
    <row r="34" spans="2:17" ht="14.25" x14ac:dyDescent="0.2">
      <c r="B34" s="151"/>
      <c r="C34" s="99"/>
      <c r="D34" s="148"/>
      <c r="E34" s="110"/>
      <c r="F34" s="103"/>
      <c r="G34" s="104"/>
      <c r="H34" s="148"/>
      <c r="I34" s="106"/>
      <c r="J34" s="106"/>
      <c r="K34" s="149"/>
      <c r="L34" s="104"/>
      <c r="M34" s="150"/>
      <c r="N34" s="110"/>
      <c r="O34" s="106"/>
      <c r="P34" s="106"/>
      <c r="Q34" s="111"/>
    </row>
    <row r="35" spans="2:17" ht="14.25" x14ac:dyDescent="0.2">
      <c r="B35" s="112" t="s">
        <v>14</v>
      </c>
      <c r="C35" s="89"/>
      <c r="D35" s="91">
        <f>SUM(D36:D38)</f>
        <v>436</v>
      </c>
      <c r="E35" s="92">
        <f>SUM(E36:E38)</f>
        <v>697</v>
      </c>
      <c r="F35" s="93">
        <f>SUM(F36:F38)</f>
        <v>152456517</v>
      </c>
      <c r="G35" s="94"/>
      <c r="H35" s="91">
        <f>SUM(H36:H38)</f>
        <v>428</v>
      </c>
      <c r="I35" s="95">
        <f>SUM(I36:I38)</f>
        <v>106985425</v>
      </c>
      <c r="J35" s="95">
        <f>(I35/H35)</f>
        <v>249965.94626168226</v>
      </c>
      <c r="K35" s="96"/>
      <c r="L35" s="94"/>
      <c r="M35" s="97">
        <f>SUM(M36:M38)</f>
        <v>3</v>
      </c>
      <c r="N35" s="92">
        <f>SUM(N36:N38)</f>
        <v>259</v>
      </c>
      <c r="O35" s="95">
        <f>SUM(O36:O38)</f>
        <v>44679486</v>
      </c>
      <c r="P35" s="95">
        <f t="shared" ref="P35:P36" si="10">(O35/M35)</f>
        <v>14893162</v>
      </c>
      <c r="Q35" s="98">
        <f t="shared" ref="Q35:Q36" si="11">(O35/N35)</f>
        <v>172507.66795366796</v>
      </c>
    </row>
    <row r="36" spans="2:17" ht="14.25" x14ac:dyDescent="0.2">
      <c r="B36" s="147" t="s">
        <v>15</v>
      </c>
      <c r="C36" s="99"/>
      <c r="D36" s="148">
        <v>148</v>
      </c>
      <c r="E36" s="110">
        <v>394</v>
      </c>
      <c r="F36" s="103">
        <v>84765289</v>
      </c>
      <c r="G36" s="104"/>
      <c r="H36" s="148">
        <v>147</v>
      </c>
      <c r="I36" s="106">
        <v>40765603</v>
      </c>
      <c r="J36" s="106">
        <f>(I36/H36)</f>
        <v>277317.02721088438</v>
      </c>
      <c r="K36" s="149">
        <v>3</v>
      </c>
      <c r="L36" s="104"/>
      <c r="M36" s="150">
        <v>1</v>
      </c>
      <c r="N36" s="110">
        <v>247</v>
      </c>
      <c r="O36" s="106">
        <v>43999686</v>
      </c>
      <c r="P36" s="106">
        <f t="shared" si="10"/>
        <v>43999686</v>
      </c>
      <c r="Q36" s="111">
        <f t="shared" si="11"/>
        <v>178136.38056680161</v>
      </c>
    </row>
    <row r="37" spans="2:17" ht="14.25" x14ac:dyDescent="0.2">
      <c r="B37" s="147" t="s">
        <v>16</v>
      </c>
      <c r="C37" s="99"/>
      <c r="D37" s="148">
        <v>108</v>
      </c>
      <c r="E37" s="110">
        <v>111</v>
      </c>
      <c r="F37" s="103">
        <v>24720478</v>
      </c>
      <c r="G37" s="104"/>
      <c r="H37" s="148">
        <v>105</v>
      </c>
      <c r="I37" s="106">
        <v>24320478</v>
      </c>
      <c r="J37" s="106">
        <f>(I37/H37)</f>
        <v>231623.6</v>
      </c>
      <c r="K37" s="149">
        <v>11</v>
      </c>
      <c r="L37" s="104"/>
      <c r="M37" s="150">
        <v>0</v>
      </c>
      <c r="N37" s="110">
        <v>0</v>
      </c>
      <c r="O37" s="106">
        <v>0</v>
      </c>
      <c r="P37" s="106"/>
      <c r="Q37" s="111"/>
    </row>
    <row r="38" spans="2:17" ht="14.25" x14ac:dyDescent="0.2">
      <c r="B38" s="147" t="s">
        <v>17</v>
      </c>
      <c r="C38" s="99"/>
      <c r="D38" s="148">
        <v>180</v>
      </c>
      <c r="E38" s="110">
        <v>192</v>
      </c>
      <c r="F38" s="103">
        <v>42970750</v>
      </c>
      <c r="G38" s="104"/>
      <c r="H38" s="148">
        <v>176</v>
      </c>
      <c r="I38" s="106">
        <v>41899344</v>
      </c>
      <c r="J38" s="106">
        <f>(I38/H38)</f>
        <v>238064.45454545456</v>
      </c>
      <c r="K38" s="149">
        <v>9</v>
      </c>
      <c r="L38" s="104"/>
      <c r="M38" s="150">
        <v>2</v>
      </c>
      <c r="N38" s="110">
        <v>12</v>
      </c>
      <c r="O38" s="106">
        <v>679800</v>
      </c>
      <c r="P38" s="106">
        <f t="shared" ref="P38" si="12">(O38/M38)</f>
        <v>339900</v>
      </c>
      <c r="Q38" s="111">
        <f t="shared" ref="Q38" si="13">(O38/N38)</f>
        <v>56650</v>
      </c>
    </row>
    <row r="39" spans="2:17" ht="14.25" x14ac:dyDescent="0.2">
      <c r="B39" s="151"/>
      <c r="C39" s="99"/>
      <c r="D39" s="148"/>
      <c r="E39" s="110"/>
      <c r="F39" s="103"/>
      <c r="G39" s="104"/>
      <c r="H39" s="148"/>
      <c r="I39" s="106"/>
      <c r="J39" s="106"/>
      <c r="K39" s="149"/>
      <c r="L39" s="104"/>
      <c r="M39" s="150"/>
      <c r="N39" s="110"/>
      <c r="O39" s="106"/>
      <c r="P39" s="106"/>
      <c r="Q39" s="111"/>
    </row>
    <row r="40" spans="2:17" ht="14.25" x14ac:dyDescent="0.2">
      <c r="B40" s="112" t="s">
        <v>18</v>
      </c>
      <c r="C40" s="89"/>
      <c r="D40" s="91">
        <f>SUM(D41:D43)</f>
        <v>151</v>
      </c>
      <c r="E40" s="92">
        <f>SUM(E41:E43)</f>
        <v>151</v>
      </c>
      <c r="F40" s="93">
        <f>SUM(F41:F43)</f>
        <v>32060438</v>
      </c>
      <c r="G40" s="94"/>
      <c r="H40" s="91">
        <f>SUM(H41:H43)</f>
        <v>151</v>
      </c>
      <c r="I40" s="95">
        <f>SUM(I41:I43)</f>
        <v>32060438</v>
      </c>
      <c r="J40" s="95">
        <f>(I40/H40)</f>
        <v>212320.78145695364</v>
      </c>
      <c r="K40" s="96"/>
      <c r="L40" s="94"/>
      <c r="M40" s="97"/>
      <c r="N40" s="92"/>
      <c r="O40" s="95"/>
      <c r="P40" s="95"/>
      <c r="Q40" s="98"/>
    </row>
    <row r="41" spans="2:17" ht="14.25" x14ac:dyDescent="0.2">
      <c r="B41" s="147" t="s">
        <v>19</v>
      </c>
      <c r="C41" s="99"/>
      <c r="D41" s="148">
        <v>17</v>
      </c>
      <c r="E41" s="110">
        <v>17</v>
      </c>
      <c r="F41" s="103">
        <v>4018917</v>
      </c>
      <c r="G41" s="104"/>
      <c r="H41" s="148">
        <v>17</v>
      </c>
      <c r="I41" s="106">
        <v>4018917</v>
      </c>
      <c r="J41" s="106">
        <f>(I41/H41)</f>
        <v>236406.88235294117</v>
      </c>
      <c r="K41" s="149">
        <v>10</v>
      </c>
      <c r="L41" s="104"/>
      <c r="M41" s="150">
        <v>0</v>
      </c>
      <c r="N41" s="110">
        <v>0</v>
      </c>
      <c r="O41" s="106">
        <v>0</v>
      </c>
      <c r="P41" s="106"/>
      <c r="Q41" s="111"/>
    </row>
    <row r="42" spans="2:17" ht="14.25" x14ac:dyDescent="0.2">
      <c r="B42" s="147" t="s">
        <v>20</v>
      </c>
      <c r="C42" s="99"/>
      <c r="D42" s="148">
        <v>49</v>
      </c>
      <c r="E42" s="110">
        <v>49</v>
      </c>
      <c r="F42" s="103">
        <v>11839000</v>
      </c>
      <c r="G42" s="104"/>
      <c r="H42" s="148">
        <v>49</v>
      </c>
      <c r="I42" s="106">
        <v>11839000</v>
      </c>
      <c r="J42" s="106">
        <f>(I42/H42)</f>
        <v>241612.24489795917</v>
      </c>
      <c r="K42" s="149">
        <v>6</v>
      </c>
      <c r="L42" s="104"/>
      <c r="M42" s="150">
        <v>0</v>
      </c>
      <c r="N42" s="110">
        <v>0</v>
      </c>
      <c r="O42" s="106">
        <v>0</v>
      </c>
      <c r="P42" s="106"/>
      <c r="Q42" s="111"/>
    </row>
    <row r="43" spans="2:17" ht="14.25" x14ac:dyDescent="0.2">
      <c r="B43" s="147" t="s">
        <v>21</v>
      </c>
      <c r="C43" s="99"/>
      <c r="D43" s="148">
        <v>85</v>
      </c>
      <c r="E43" s="110">
        <v>85</v>
      </c>
      <c r="F43" s="103">
        <v>16202521</v>
      </c>
      <c r="G43" s="104"/>
      <c r="H43" s="148">
        <v>85</v>
      </c>
      <c r="I43" s="106">
        <v>16202521</v>
      </c>
      <c r="J43" s="106">
        <f>(I43/H43)</f>
        <v>190617.89411764705</v>
      </c>
      <c r="K43" s="149">
        <v>13</v>
      </c>
      <c r="L43" s="104"/>
      <c r="M43" s="150">
        <v>0</v>
      </c>
      <c r="N43" s="110">
        <v>0</v>
      </c>
      <c r="O43" s="106">
        <v>0</v>
      </c>
      <c r="P43" s="106"/>
      <c r="Q43" s="111"/>
    </row>
    <row r="44" spans="2:17" ht="14.25" x14ac:dyDescent="0.2">
      <c r="B44" s="147"/>
      <c r="C44" s="99"/>
      <c r="D44" s="148"/>
      <c r="E44" s="110"/>
      <c r="F44" s="103"/>
      <c r="G44" s="104"/>
      <c r="H44" s="148"/>
      <c r="I44" s="106"/>
      <c r="J44" s="106"/>
      <c r="K44" s="149"/>
      <c r="L44" s="104"/>
      <c r="M44" s="150"/>
      <c r="N44" s="110"/>
      <c r="O44" s="106"/>
      <c r="P44" s="106"/>
      <c r="Q44" s="111"/>
    </row>
    <row r="45" spans="2:17" ht="14.25" x14ac:dyDescent="0.2">
      <c r="B45" s="112" t="s">
        <v>30</v>
      </c>
      <c r="C45" s="99"/>
      <c r="D45" s="148"/>
      <c r="E45" s="110"/>
      <c r="F45" s="103"/>
      <c r="G45" s="104"/>
      <c r="H45" s="148"/>
      <c r="I45" s="106"/>
      <c r="J45" s="106"/>
      <c r="K45" s="149"/>
      <c r="L45" s="104"/>
      <c r="M45" s="150"/>
      <c r="N45" s="110"/>
      <c r="O45" s="106"/>
      <c r="P45" s="106"/>
      <c r="Q45" s="111"/>
    </row>
    <row r="46" spans="2:17" ht="14.25" x14ac:dyDescent="0.2">
      <c r="B46" s="147" t="s">
        <v>34</v>
      </c>
      <c r="C46" s="99"/>
      <c r="D46" s="148"/>
      <c r="E46" s="110"/>
      <c r="F46" s="103"/>
      <c r="G46" s="104"/>
      <c r="H46" s="148"/>
      <c r="I46" s="106"/>
      <c r="J46" s="106"/>
      <c r="K46" s="149"/>
      <c r="L46" s="104"/>
      <c r="M46" s="150"/>
      <c r="N46" s="110"/>
      <c r="O46" s="106"/>
      <c r="P46" s="106"/>
      <c r="Q46" s="111"/>
    </row>
    <row r="47" spans="2:17" ht="14.25" x14ac:dyDescent="0.2">
      <c r="B47" s="152" t="s">
        <v>45</v>
      </c>
      <c r="C47" s="99"/>
      <c r="D47" s="148"/>
      <c r="E47" s="110"/>
      <c r="F47" s="103"/>
      <c r="G47" s="104"/>
      <c r="H47" s="148"/>
      <c r="I47" s="106"/>
      <c r="J47" s="106"/>
      <c r="K47" s="149"/>
      <c r="L47" s="104"/>
      <c r="M47" s="150"/>
      <c r="N47" s="110"/>
      <c r="O47" s="106"/>
      <c r="P47" s="106"/>
      <c r="Q47" s="111"/>
    </row>
    <row r="48" spans="2:17" ht="14.25" x14ac:dyDescent="0.2">
      <c r="B48" s="152" t="s">
        <v>46</v>
      </c>
      <c r="C48" s="99"/>
      <c r="D48" s="148"/>
      <c r="E48" s="110"/>
      <c r="F48" s="103"/>
      <c r="G48" s="104"/>
      <c r="H48" s="148"/>
      <c r="I48" s="106"/>
      <c r="J48" s="106"/>
      <c r="K48" s="149"/>
      <c r="L48" s="104"/>
      <c r="M48" s="150"/>
      <c r="N48" s="110"/>
      <c r="O48" s="106"/>
      <c r="P48" s="106"/>
      <c r="Q48" s="111"/>
    </row>
    <row r="49" spans="2:17" ht="14.25" x14ac:dyDescent="0.2">
      <c r="B49" s="147" t="s">
        <v>22</v>
      </c>
      <c r="C49" s="99"/>
      <c r="D49" s="148">
        <v>9</v>
      </c>
      <c r="E49" s="110">
        <v>9</v>
      </c>
      <c r="F49" s="103">
        <v>3962500</v>
      </c>
      <c r="G49" s="104"/>
      <c r="H49" s="148">
        <v>9</v>
      </c>
      <c r="I49" s="106">
        <v>3962500</v>
      </c>
      <c r="J49" s="106">
        <f>(I49/H49)</f>
        <v>440277.77777777775</v>
      </c>
      <c r="K49" s="149">
        <v>1</v>
      </c>
      <c r="L49" s="104"/>
      <c r="M49" s="150">
        <v>0</v>
      </c>
      <c r="N49" s="110">
        <v>0</v>
      </c>
      <c r="O49" s="106">
        <v>0</v>
      </c>
      <c r="P49" s="106"/>
      <c r="Q49" s="111"/>
    </row>
    <row r="50" spans="2:17" ht="14.25" x14ac:dyDescent="0.2">
      <c r="B50" s="147" t="s">
        <v>23</v>
      </c>
      <c r="C50" s="99"/>
      <c r="D50" s="148">
        <v>24</v>
      </c>
      <c r="E50" s="110">
        <v>24</v>
      </c>
      <c r="F50" s="103">
        <v>5760098</v>
      </c>
      <c r="G50" s="104"/>
      <c r="H50" s="148">
        <v>24</v>
      </c>
      <c r="I50" s="106">
        <v>5760098</v>
      </c>
      <c r="J50" s="106">
        <f>(I50/H50)</f>
        <v>240004.08333333334</v>
      </c>
      <c r="K50" s="149">
        <v>7</v>
      </c>
      <c r="L50" s="104"/>
      <c r="M50" s="150">
        <v>0</v>
      </c>
      <c r="N50" s="110">
        <v>0</v>
      </c>
      <c r="O50" s="106">
        <v>0</v>
      </c>
      <c r="P50" s="106"/>
      <c r="Q50" s="111"/>
    </row>
    <row r="51" spans="2:17" ht="14.25" x14ac:dyDescent="0.2">
      <c r="B51" s="147"/>
      <c r="C51" s="99"/>
      <c r="D51" s="148"/>
      <c r="E51" s="110"/>
      <c r="F51" s="103"/>
      <c r="G51" s="104"/>
      <c r="H51" s="148"/>
      <c r="I51" s="106"/>
      <c r="J51" s="106"/>
      <c r="K51" s="149"/>
      <c r="L51" s="104"/>
      <c r="M51" s="150"/>
      <c r="N51" s="110"/>
      <c r="O51" s="106"/>
      <c r="P51" s="106"/>
      <c r="Q51" s="111"/>
    </row>
    <row r="52" spans="2:17" ht="14.25" x14ac:dyDescent="0.2">
      <c r="B52" s="112" t="s">
        <v>31</v>
      </c>
      <c r="C52" s="99"/>
      <c r="D52" s="148"/>
      <c r="E52" s="110"/>
      <c r="F52" s="103"/>
      <c r="G52" s="104"/>
      <c r="H52" s="148"/>
      <c r="I52" s="106"/>
      <c r="J52" s="106"/>
      <c r="K52" s="149"/>
      <c r="L52" s="104"/>
      <c r="M52" s="150"/>
      <c r="N52" s="110"/>
      <c r="O52" s="106"/>
      <c r="P52" s="106"/>
      <c r="Q52" s="111"/>
    </row>
    <row r="53" spans="2:17" ht="14.25" x14ac:dyDescent="0.2">
      <c r="B53" s="147" t="s">
        <v>35</v>
      </c>
      <c r="C53" s="99"/>
      <c r="D53" s="148"/>
      <c r="E53" s="110"/>
      <c r="F53" s="103"/>
      <c r="G53" s="104"/>
      <c r="H53" s="148"/>
      <c r="I53" s="106"/>
      <c r="J53" s="106"/>
      <c r="K53" s="149"/>
      <c r="L53" s="104"/>
      <c r="M53" s="150"/>
      <c r="N53" s="110"/>
      <c r="O53" s="106"/>
      <c r="P53" s="106"/>
      <c r="Q53" s="111"/>
    </row>
    <row r="54" spans="2:17" ht="14.25" x14ac:dyDescent="0.2">
      <c r="B54" s="152" t="s">
        <v>47</v>
      </c>
      <c r="C54" s="99"/>
      <c r="D54" s="148"/>
      <c r="E54" s="110"/>
      <c r="F54" s="103"/>
      <c r="G54" s="104"/>
      <c r="H54" s="148"/>
      <c r="I54" s="106"/>
      <c r="J54" s="106"/>
      <c r="K54" s="149"/>
      <c r="L54" s="104"/>
      <c r="M54" s="150"/>
      <c r="N54" s="110"/>
      <c r="O54" s="106"/>
      <c r="P54" s="106"/>
      <c r="Q54" s="111"/>
    </row>
    <row r="55" spans="2:17" ht="14.25" x14ac:dyDescent="0.2">
      <c r="B55" s="152" t="s">
        <v>48</v>
      </c>
      <c r="C55" s="99"/>
      <c r="D55" s="148"/>
      <c r="E55" s="110"/>
      <c r="F55" s="103"/>
      <c r="G55" s="104"/>
      <c r="H55" s="148"/>
      <c r="I55" s="106"/>
      <c r="J55" s="106"/>
      <c r="K55" s="149"/>
      <c r="L55" s="104"/>
      <c r="M55" s="150"/>
      <c r="N55" s="110"/>
      <c r="O55" s="106"/>
      <c r="P55" s="106"/>
      <c r="Q55" s="111"/>
    </row>
    <row r="56" spans="2:17" ht="14.25" x14ac:dyDescent="0.2">
      <c r="B56" s="147" t="s">
        <v>24</v>
      </c>
      <c r="C56" s="99"/>
      <c r="D56" s="148">
        <v>17</v>
      </c>
      <c r="E56" s="110">
        <v>17</v>
      </c>
      <c r="F56" s="103">
        <v>3899538</v>
      </c>
      <c r="G56" s="104"/>
      <c r="H56" s="148">
        <v>17</v>
      </c>
      <c r="I56" s="106">
        <v>3899538</v>
      </c>
      <c r="J56" s="106">
        <f>(I56/H56)</f>
        <v>229384.58823529413</v>
      </c>
      <c r="K56" s="149">
        <v>12</v>
      </c>
      <c r="L56" s="104"/>
      <c r="M56" s="150">
        <v>0</v>
      </c>
      <c r="N56" s="110">
        <v>0</v>
      </c>
      <c r="O56" s="106">
        <v>0</v>
      </c>
      <c r="P56" s="106"/>
      <c r="Q56" s="111"/>
    </row>
    <row r="57" spans="2:17" ht="14.25" x14ac:dyDescent="0.2">
      <c r="B57" s="147" t="s">
        <v>36</v>
      </c>
      <c r="C57" s="99"/>
      <c r="D57" s="148"/>
      <c r="E57" s="110"/>
      <c r="F57" s="103"/>
      <c r="G57" s="104"/>
      <c r="H57" s="148"/>
      <c r="I57" s="106"/>
      <c r="J57" s="106"/>
      <c r="K57" s="149"/>
      <c r="L57" s="104"/>
      <c r="M57" s="150"/>
      <c r="N57" s="110"/>
      <c r="O57" s="106"/>
      <c r="P57" s="106"/>
      <c r="Q57" s="111"/>
    </row>
    <row r="58" spans="2:17" ht="14.25" x14ac:dyDescent="0.2">
      <c r="B58" s="152" t="s">
        <v>49</v>
      </c>
      <c r="C58" s="99"/>
      <c r="D58" s="148">
        <v>0</v>
      </c>
      <c r="E58" s="110">
        <v>0</v>
      </c>
      <c r="F58" s="103">
        <v>0</v>
      </c>
      <c r="G58" s="104"/>
      <c r="H58" s="148">
        <v>0</v>
      </c>
      <c r="I58" s="106">
        <v>0</v>
      </c>
      <c r="J58" s="106"/>
      <c r="K58" s="149"/>
      <c r="L58" s="104"/>
      <c r="M58" s="150">
        <v>0</v>
      </c>
      <c r="N58" s="110">
        <v>0</v>
      </c>
      <c r="O58" s="106">
        <v>0</v>
      </c>
      <c r="P58" s="106"/>
      <c r="Q58" s="111"/>
    </row>
    <row r="59" spans="2:17" ht="14.25" x14ac:dyDescent="0.2">
      <c r="B59" s="152" t="s">
        <v>50</v>
      </c>
      <c r="C59" s="99"/>
      <c r="D59" s="148"/>
      <c r="E59" s="110"/>
      <c r="F59" s="103"/>
      <c r="G59" s="104"/>
      <c r="H59" s="148"/>
      <c r="I59" s="106"/>
      <c r="J59" s="106"/>
      <c r="K59" s="149"/>
      <c r="L59" s="104"/>
      <c r="M59" s="150"/>
      <c r="N59" s="110"/>
      <c r="O59" s="106"/>
      <c r="P59" s="106"/>
      <c r="Q59" s="111"/>
    </row>
    <row r="60" spans="2:17" ht="14.25" x14ac:dyDescent="0.2">
      <c r="B60" s="147" t="s">
        <v>25</v>
      </c>
      <c r="C60" s="99"/>
      <c r="D60" s="148">
        <v>29</v>
      </c>
      <c r="E60" s="110">
        <v>89</v>
      </c>
      <c r="F60" s="103">
        <v>13747854</v>
      </c>
      <c r="G60" s="104"/>
      <c r="H60" s="148">
        <v>19</v>
      </c>
      <c r="I60" s="106">
        <v>4534000</v>
      </c>
      <c r="J60" s="106">
        <f>(I60/H60)</f>
        <v>238631.57894736843</v>
      </c>
      <c r="K60" s="149">
        <v>8</v>
      </c>
      <c r="L60" s="104"/>
      <c r="M60" s="150">
        <v>10</v>
      </c>
      <c r="N60" s="110">
        <v>70</v>
      </c>
      <c r="O60" s="106">
        <v>9213854</v>
      </c>
      <c r="P60" s="106"/>
      <c r="Q60" s="111"/>
    </row>
    <row r="61" spans="2:17" ht="14.25" x14ac:dyDescent="0.2">
      <c r="B61" s="147" t="s">
        <v>37</v>
      </c>
      <c r="C61" s="99"/>
      <c r="D61" s="148"/>
      <c r="E61" s="110"/>
      <c r="F61" s="103"/>
      <c r="G61" s="104"/>
      <c r="H61" s="148"/>
      <c r="I61" s="106"/>
      <c r="J61" s="106"/>
      <c r="K61" s="149"/>
      <c r="L61" s="104"/>
      <c r="M61" s="150"/>
      <c r="N61" s="110"/>
      <c r="O61" s="106"/>
      <c r="P61" s="106"/>
      <c r="Q61" s="111"/>
    </row>
    <row r="62" spans="2:17" ht="14.25" x14ac:dyDescent="0.2">
      <c r="B62" s="152" t="s">
        <v>51</v>
      </c>
      <c r="C62" s="99"/>
      <c r="D62" s="148">
        <v>7</v>
      </c>
      <c r="E62" s="110">
        <v>7</v>
      </c>
      <c r="F62" s="103">
        <v>1986294</v>
      </c>
      <c r="G62" s="104"/>
      <c r="H62" s="148">
        <v>7</v>
      </c>
      <c r="I62" s="106">
        <v>1986294</v>
      </c>
      <c r="J62" s="106">
        <f>(I62/H62)</f>
        <v>283756.28571428574</v>
      </c>
      <c r="K62" s="149"/>
      <c r="L62" s="104"/>
      <c r="M62" s="150">
        <v>0</v>
      </c>
      <c r="N62" s="110">
        <v>0</v>
      </c>
      <c r="O62" s="106">
        <v>0</v>
      </c>
      <c r="P62" s="106"/>
      <c r="Q62" s="111"/>
    </row>
    <row r="63" spans="2:17" ht="14.25" x14ac:dyDescent="0.2">
      <c r="B63" s="153"/>
      <c r="C63" s="99"/>
      <c r="D63" s="148"/>
      <c r="E63" s="110"/>
      <c r="F63" s="103"/>
      <c r="G63" s="104"/>
      <c r="H63" s="148"/>
      <c r="I63" s="106"/>
      <c r="J63" s="106"/>
      <c r="K63" s="149"/>
      <c r="L63" s="104"/>
      <c r="M63" s="150"/>
      <c r="N63" s="110"/>
      <c r="O63" s="106"/>
      <c r="P63" s="106"/>
      <c r="Q63" s="111"/>
    </row>
    <row r="64" spans="2:17" ht="14.25" x14ac:dyDescent="0.2">
      <c r="B64" s="112" t="s">
        <v>32</v>
      </c>
      <c r="C64" s="99"/>
      <c r="D64" s="148"/>
      <c r="E64" s="110"/>
      <c r="F64" s="103"/>
      <c r="G64" s="104"/>
      <c r="H64" s="148"/>
      <c r="I64" s="106"/>
      <c r="J64" s="106"/>
      <c r="K64" s="149"/>
      <c r="L64" s="104"/>
      <c r="M64" s="150"/>
      <c r="N64" s="110"/>
      <c r="O64" s="106"/>
      <c r="P64" s="106"/>
      <c r="Q64" s="111"/>
    </row>
    <row r="65" spans="2:19" ht="14.25" x14ac:dyDescent="0.2">
      <c r="B65" s="147" t="s">
        <v>38</v>
      </c>
      <c r="C65" s="99"/>
      <c r="D65" s="148"/>
      <c r="E65" s="110"/>
      <c r="F65" s="103"/>
      <c r="G65" s="104"/>
      <c r="H65" s="148"/>
      <c r="I65" s="106"/>
      <c r="J65" s="106"/>
      <c r="K65" s="149"/>
      <c r="L65" s="104"/>
      <c r="M65" s="150"/>
      <c r="N65" s="110"/>
      <c r="O65" s="106"/>
      <c r="P65" s="106"/>
      <c r="Q65" s="111"/>
    </row>
    <row r="66" spans="2:19" ht="14.25" x14ac:dyDescent="0.2">
      <c r="B66" s="147" t="s">
        <v>52</v>
      </c>
      <c r="C66" s="99"/>
      <c r="D66" s="148">
        <v>2</v>
      </c>
      <c r="E66" s="110">
        <v>2</v>
      </c>
      <c r="F66" s="103">
        <v>351921</v>
      </c>
      <c r="G66" s="104"/>
      <c r="H66" s="148">
        <v>2</v>
      </c>
      <c r="I66" s="106">
        <v>351921</v>
      </c>
      <c r="J66" s="106">
        <f>(I66/H66)</f>
        <v>175960.5</v>
      </c>
      <c r="K66" s="149">
        <v>15</v>
      </c>
      <c r="L66" s="104"/>
      <c r="M66" s="150">
        <v>0</v>
      </c>
      <c r="N66" s="110">
        <v>0</v>
      </c>
      <c r="O66" s="106">
        <v>0</v>
      </c>
      <c r="P66" s="106"/>
      <c r="Q66" s="111"/>
    </row>
    <row r="67" spans="2:19" ht="14.25" x14ac:dyDescent="0.2">
      <c r="B67" s="147" t="s">
        <v>26</v>
      </c>
      <c r="C67" s="99"/>
      <c r="D67" s="148">
        <v>15</v>
      </c>
      <c r="E67" s="110">
        <v>15</v>
      </c>
      <c r="F67" s="103">
        <v>2238111</v>
      </c>
      <c r="G67" s="104"/>
      <c r="H67" s="148">
        <v>15</v>
      </c>
      <c r="I67" s="106">
        <v>2238111</v>
      </c>
      <c r="J67" s="106">
        <f>(I67/H67)</f>
        <v>149207.4</v>
      </c>
      <c r="K67" s="149">
        <v>17</v>
      </c>
      <c r="L67" s="104"/>
      <c r="M67" s="150">
        <v>0</v>
      </c>
      <c r="N67" s="110">
        <v>0</v>
      </c>
      <c r="O67" s="106">
        <v>0</v>
      </c>
      <c r="P67" s="106"/>
      <c r="Q67" s="111"/>
    </row>
    <row r="68" spans="2:19" ht="14.25" x14ac:dyDescent="0.2">
      <c r="B68" s="147" t="s">
        <v>53</v>
      </c>
      <c r="C68" s="99"/>
      <c r="D68" s="148"/>
      <c r="E68" s="110"/>
      <c r="F68" s="103"/>
      <c r="G68" s="104"/>
      <c r="H68" s="148"/>
      <c r="I68" s="106"/>
      <c r="J68" s="106"/>
      <c r="K68" s="149"/>
      <c r="L68" s="104"/>
      <c r="M68" s="150"/>
      <c r="N68" s="110"/>
      <c r="O68" s="106"/>
      <c r="P68" s="106"/>
      <c r="Q68" s="111"/>
    </row>
    <row r="69" spans="2:19" ht="14.25" x14ac:dyDescent="0.2">
      <c r="B69" s="152" t="s">
        <v>54</v>
      </c>
      <c r="C69" s="99"/>
      <c r="D69" s="148">
        <v>2</v>
      </c>
      <c r="E69" s="110">
        <v>2</v>
      </c>
      <c r="F69" s="103">
        <v>615642</v>
      </c>
      <c r="G69" s="104"/>
      <c r="H69" s="148">
        <v>2</v>
      </c>
      <c r="I69" s="106">
        <v>615642</v>
      </c>
      <c r="J69" s="106">
        <f>(I69/H69)</f>
        <v>307821</v>
      </c>
      <c r="K69" s="149"/>
      <c r="L69" s="104"/>
      <c r="M69" s="150">
        <v>0</v>
      </c>
      <c r="N69" s="110">
        <v>0</v>
      </c>
      <c r="O69" s="106">
        <v>0</v>
      </c>
      <c r="P69" s="106"/>
      <c r="Q69" s="111"/>
    </row>
    <row r="70" spans="2:19" ht="15" thickBot="1" x14ac:dyDescent="0.25">
      <c r="B70" s="154"/>
      <c r="C70" s="155"/>
      <c r="D70" s="156"/>
      <c r="E70" s="157"/>
      <c r="F70" s="158"/>
      <c r="G70" s="159"/>
      <c r="H70" s="156"/>
      <c r="I70" s="160"/>
      <c r="J70" s="160"/>
      <c r="K70" s="161"/>
      <c r="L70" s="159"/>
      <c r="M70" s="162"/>
      <c r="N70" s="157"/>
      <c r="O70" s="160"/>
      <c r="P70" s="160"/>
      <c r="Q70" s="163"/>
    </row>
    <row r="71" spans="2:19" ht="15" thickTop="1" x14ac:dyDescent="0.2">
      <c r="B71" s="18"/>
      <c r="C71" s="18"/>
      <c r="D71" s="164"/>
      <c r="E71" s="164"/>
      <c r="F71" s="21"/>
      <c r="G71" s="164"/>
      <c r="H71" s="164"/>
      <c r="I71" s="21"/>
      <c r="J71" s="21"/>
      <c r="K71" s="165"/>
      <c r="L71" s="164"/>
      <c r="M71" s="164"/>
      <c r="N71" s="164"/>
      <c r="O71" s="21"/>
      <c r="P71" s="21"/>
      <c r="Q71" s="21"/>
    </row>
    <row r="72" spans="2:19" ht="14.25" x14ac:dyDescent="0.2">
      <c r="B72" s="166" t="s">
        <v>70</v>
      </c>
      <c r="C72" s="18"/>
      <c r="D72" s="164"/>
      <c r="E72" s="164"/>
      <c r="F72" s="21"/>
      <c r="G72" s="164"/>
      <c r="H72" s="164"/>
      <c r="I72" s="21"/>
      <c r="J72" s="21"/>
      <c r="K72" s="167"/>
      <c r="L72" s="164"/>
      <c r="M72" s="164"/>
      <c r="N72" s="164"/>
      <c r="O72" s="21"/>
      <c r="P72" s="21"/>
      <c r="Q72" s="21"/>
    </row>
    <row r="73" spans="2:19" ht="14.25" x14ac:dyDescent="0.2">
      <c r="B73" s="166" t="s">
        <v>71</v>
      </c>
      <c r="C73" s="18"/>
      <c r="D73" s="164"/>
      <c r="E73" s="164"/>
      <c r="F73" s="21"/>
      <c r="G73" s="164"/>
      <c r="H73" s="164"/>
      <c r="I73" s="21"/>
      <c r="J73" s="21"/>
      <c r="K73" s="167"/>
      <c r="L73" s="164"/>
      <c r="M73" s="164"/>
      <c r="N73" s="164"/>
      <c r="O73" s="21"/>
      <c r="P73" s="21"/>
      <c r="Q73" s="21"/>
    </row>
    <row r="74" spans="2:19" ht="14.25" x14ac:dyDescent="0.2">
      <c r="B74" s="168" t="s">
        <v>27</v>
      </c>
      <c r="C74" s="18"/>
      <c r="D74" s="164"/>
      <c r="E74" s="164"/>
      <c r="F74" s="21"/>
      <c r="G74" s="164"/>
      <c r="H74" s="164"/>
      <c r="I74" s="21"/>
      <c r="J74" s="21"/>
      <c r="K74" s="167"/>
      <c r="L74" s="164"/>
      <c r="M74" s="164"/>
      <c r="N74" s="164"/>
      <c r="O74" s="21"/>
      <c r="P74" s="21"/>
      <c r="Q74" s="21"/>
    </row>
    <row r="75" spans="2:19" ht="14.25" x14ac:dyDescent="0.2">
      <c r="B75" s="168" t="s">
        <v>28</v>
      </c>
      <c r="C75" s="18"/>
      <c r="D75" s="164"/>
      <c r="E75" s="164"/>
      <c r="F75" s="21"/>
      <c r="G75" s="164"/>
      <c r="H75" s="164"/>
      <c r="I75" s="21"/>
      <c r="J75" s="21"/>
      <c r="K75" s="167"/>
      <c r="L75" s="164"/>
      <c r="M75" s="164"/>
      <c r="N75" s="164"/>
      <c r="O75" s="21"/>
      <c r="P75" s="21"/>
      <c r="Q75" s="21"/>
    </row>
    <row r="76" spans="2:19" ht="14.25" x14ac:dyDescent="0.2">
      <c r="B76" s="168" t="s">
        <v>29</v>
      </c>
      <c r="C76" s="18"/>
      <c r="D76" s="164"/>
      <c r="E76" s="164"/>
      <c r="F76" s="21"/>
      <c r="G76" s="164"/>
      <c r="H76" s="164"/>
      <c r="I76" s="21"/>
      <c r="J76" s="21"/>
      <c r="K76" s="167"/>
      <c r="L76" s="164"/>
      <c r="M76" s="164"/>
      <c r="N76" s="164"/>
      <c r="O76" s="21"/>
      <c r="P76" s="21"/>
      <c r="Q76" s="21"/>
    </row>
    <row r="77" spans="2:19" ht="14.25" x14ac:dyDescent="0.2">
      <c r="B77" s="168" t="s">
        <v>39</v>
      </c>
      <c r="C77" s="18"/>
      <c r="D77" s="164"/>
      <c r="E77" s="164"/>
      <c r="F77" s="21"/>
      <c r="G77" s="164"/>
      <c r="H77" s="164"/>
      <c r="I77" s="21"/>
      <c r="J77" s="21"/>
      <c r="K77" s="167"/>
      <c r="L77" s="164"/>
      <c r="M77" s="164"/>
      <c r="N77" s="164"/>
      <c r="O77" s="21"/>
      <c r="P77" s="21"/>
      <c r="Q77" s="21"/>
    </row>
    <row r="78" spans="2:19" ht="14.25" x14ac:dyDescent="0.2">
      <c r="B78" s="168" t="s">
        <v>40</v>
      </c>
      <c r="C78" s="18"/>
      <c r="D78" s="164"/>
      <c r="E78" s="164"/>
      <c r="F78" s="21"/>
      <c r="G78" s="164"/>
      <c r="H78" s="164"/>
      <c r="I78" s="21"/>
      <c r="J78" s="21"/>
      <c r="K78" s="167"/>
      <c r="L78" s="164"/>
      <c r="M78" s="164"/>
      <c r="N78" s="164"/>
      <c r="O78" s="21"/>
      <c r="P78" s="21"/>
      <c r="Q78" s="21"/>
    </row>
    <row r="79" spans="2:19" ht="14.25" x14ac:dyDescent="0.2">
      <c r="B79" s="168" t="s">
        <v>41</v>
      </c>
      <c r="C79" s="18"/>
      <c r="D79" s="164"/>
      <c r="E79" s="164"/>
      <c r="F79" s="21"/>
      <c r="G79" s="164"/>
      <c r="H79" s="164"/>
      <c r="I79" s="21"/>
      <c r="J79" s="21"/>
      <c r="K79" s="167"/>
      <c r="L79" s="164"/>
      <c r="M79" s="164"/>
      <c r="N79" s="164"/>
      <c r="O79" s="21"/>
      <c r="P79" s="21"/>
      <c r="Q79" s="21"/>
    </row>
    <row r="80" spans="2:19" ht="14.25" x14ac:dyDescent="0.2">
      <c r="B80" s="18" t="s">
        <v>42</v>
      </c>
      <c r="C80" s="19"/>
      <c r="D80" s="169"/>
      <c r="E80" s="169"/>
      <c r="F80" s="20"/>
      <c r="G80" s="164"/>
      <c r="H80" s="164"/>
      <c r="I80" s="21"/>
      <c r="J80" s="21"/>
      <c r="K80" s="167"/>
      <c r="L80" s="164"/>
      <c r="M80" s="164"/>
      <c r="N80" s="164"/>
      <c r="O80" s="21"/>
      <c r="P80" s="21"/>
      <c r="Q80" s="21"/>
      <c r="R80" s="2"/>
      <c r="S80"/>
    </row>
    <row r="81" spans="2:87" ht="14.25" x14ac:dyDescent="0.2">
      <c r="B81" s="18" t="s">
        <v>43</v>
      </c>
      <c r="C81" s="19"/>
      <c r="D81" s="169"/>
      <c r="E81" s="169"/>
      <c r="F81" s="20"/>
      <c r="G81" s="164"/>
      <c r="H81" s="164"/>
      <c r="I81" s="21"/>
      <c r="J81" s="21"/>
      <c r="K81" s="167"/>
      <c r="L81" s="164"/>
      <c r="M81" s="164"/>
      <c r="N81" s="164"/>
      <c r="O81" s="21"/>
      <c r="P81" s="21"/>
      <c r="Q81" s="21"/>
      <c r="R81" s="2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2:87" ht="14.25" x14ac:dyDescent="0.2">
      <c r="B82" s="18" t="s">
        <v>44</v>
      </c>
      <c r="C82" s="18"/>
      <c r="D82" s="164"/>
      <c r="E82" s="164"/>
      <c r="F82" s="21"/>
      <c r="G82" s="164"/>
      <c r="H82" s="164"/>
      <c r="I82" s="21"/>
      <c r="J82" s="21"/>
      <c r="K82" s="167"/>
      <c r="L82" s="164"/>
      <c r="M82" s="164"/>
      <c r="N82" s="164"/>
      <c r="O82" s="21"/>
      <c r="P82" s="21"/>
      <c r="Q82" s="21"/>
      <c r="R82" s="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2:87" ht="15.75" x14ac:dyDescent="0.25">
      <c r="B83" s="11"/>
      <c r="C83" s="12"/>
      <c r="D83" s="16"/>
      <c r="E83" s="16"/>
      <c r="F83" s="13"/>
      <c r="G83" s="11"/>
      <c r="H83" s="15"/>
      <c r="I83" s="14"/>
      <c r="J83" s="14"/>
      <c r="K83" s="17"/>
      <c r="L83" s="11"/>
      <c r="M83" s="15"/>
      <c r="N83" s="15"/>
      <c r="O83" s="14"/>
      <c r="P83" s="14"/>
      <c r="Q83" s="14"/>
      <c r="R83" s="2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2:87" x14ac:dyDescent="0.2">
      <c r="B84" s="10"/>
      <c r="C84" s="10"/>
      <c r="D84" s="7"/>
      <c r="E84" s="7"/>
      <c r="F84" s="8"/>
      <c r="G84" s="7"/>
      <c r="H84" s="7"/>
      <c r="I84" s="8"/>
      <c r="J84" s="8"/>
      <c r="K84" s="9"/>
      <c r="L84" s="7"/>
      <c r="M84" s="7"/>
      <c r="N84" s="7"/>
      <c r="O84" s="8"/>
      <c r="P84" s="8"/>
      <c r="Q84" s="8"/>
      <c r="R84" s="2"/>
      <c r="S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BJ84" s="3"/>
      <c r="BK84"/>
      <c r="CA84" s="6"/>
      <c r="CC84"/>
      <c r="CG84" s="4"/>
      <c r="CI84"/>
    </row>
    <row r="85" spans="2:87" x14ac:dyDescent="0.2">
      <c r="AF85"/>
      <c r="BO85" s="3"/>
    </row>
    <row r="86" spans="2:87" x14ac:dyDescent="0.2">
      <c r="AF86"/>
      <c r="BO86" s="3"/>
    </row>
    <row r="87" spans="2:87" x14ac:dyDescent="0.2">
      <c r="AF87"/>
      <c r="BO87" s="3"/>
    </row>
    <row r="88" spans="2:87" x14ac:dyDescent="0.2">
      <c r="AF88"/>
      <c r="BO88" s="3"/>
    </row>
    <row r="89" spans="2:87" x14ac:dyDescent="0.2">
      <c r="AF89"/>
      <c r="BO89" s="3"/>
    </row>
    <row r="90" spans="2:87" x14ac:dyDescent="0.2">
      <c r="AF90"/>
      <c r="BO90" s="3"/>
    </row>
    <row r="91" spans="2:87" x14ac:dyDescent="0.2">
      <c r="AF91"/>
      <c r="BO91" s="3"/>
    </row>
    <row r="92" spans="2:87" x14ac:dyDescent="0.2">
      <c r="AF92"/>
      <c r="BO92" s="3"/>
    </row>
    <row r="93" spans="2:87" x14ac:dyDescent="0.2">
      <c r="AF93"/>
      <c r="BO93" s="3"/>
    </row>
    <row r="94" spans="2:87" x14ac:dyDescent="0.2">
      <c r="AF94"/>
      <c r="BO94" s="3"/>
    </row>
    <row r="95" spans="2:87" x14ac:dyDescent="0.2">
      <c r="AF95"/>
      <c r="BO95" s="3"/>
    </row>
    <row r="96" spans="2:87" x14ac:dyDescent="0.2">
      <c r="AF96"/>
      <c r="BO96" s="3"/>
    </row>
    <row r="97" spans="32:67" x14ac:dyDescent="0.2">
      <c r="AF97"/>
      <c r="BO97" s="3"/>
    </row>
    <row r="98" spans="32:67" x14ac:dyDescent="0.2">
      <c r="AF98"/>
      <c r="BO98" s="3"/>
    </row>
    <row r="99" spans="32:67" x14ac:dyDescent="0.2">
      <c r="AF99"/>
      <c r="BO99" s="3"/>
    </row>
    <row r="100" spans="32:67" x14ac:dyDescent="0.2">
      <c r="AF100"/>
      <c r="BO100" s="3"/>
    </row>
    <row r="101" spans="32:67" x14ac:dyDescent="0.2">
      <c r="AF101"/>
      <c r="BO101" s="3"/>
    </row>
    <row r="102" spans="32:67" x14ac:dyDescent="0.2">
      <c r="AF102"/>
      <c r="BO102" s="3"/>
    </row>
    <row r="103" spans="32:67" x14ac:dyDescent="0.2">
      <c r="AF103"/>
      <c r="BO103" s="3"/>
    </row>
    <row r="104" spans="32:67" x14ac:dyDescent="0.2">
      <c r="AF104"/>
      <c r="BO104" s="3"/>
    </row>
    <row r="105" spans="32:67" x14ac:dyDescent="0.2">
      <c r="AF105"/>
      <c r="BO105" s="3"/>
    </row>
    <row r="106" spans="32:67" x14ac:dyDescent="0.2">
      <c r="BO106" s="3"/>
    </row>
    <row r="107" spans="32:67" x14ac:dyDescent="0.2">
      <c r="BO107" s="3"/>
    </row>
    <row r="108" spans="32:67" x14ac:dyDescent="0.2">
      <c r="BO108" s="3"/>
    </row>
    <row r="109" spans="32:67" x14ac:dyDescent="0.2">
      <c r="BO109" s="3"/>
    </row>
    <row r="110" spans="32:67" x14ac:dyDescent="0.2">
      <c r="BO110" s="3"/>
    </row>
    <row r="111" spans="32:67" x14ac:dyDescent="0.2">
      <c r="BO111" s="3"/>
    </row>
    <row r="112" spans="32:67" x14ac:dyDescent="0.2">
      <c r="BO112" s="3"/>
    </row>
    <row r="113" spans="67:67" x14ac:dyDescent="0.2">
      <c r="BO113" s="3"/>
    </row>
    <row r="114" spans="67:67" x14ac:dyDescent="0.2">
      <c r="BO114" s="3"/>
    </row>
    <row r="115" spans="67:67" x14ac:dyDescent="0.2">
      <c r="BO115" s="3"/>
    </row>
    <row r="116" spans="67:67" x14ac:dyDescent="0.2">
      <c r="BO116" s="3"/>
    </row>
    <row r="117" spans="67:67" x14ac:dyDescent="0.2">
      <c r="BO117" s="3"/>
    </row>
    <row r="118" spans="67:67" x14ac:dyDescent="0.2">
      <c r="BO118" s="3"/>
    </row>
    <row r="119" spans="67:67" x14ac:dyDescent="0.2">
      <c r="BO119" s="3"/>
    </row>
    <row r="120" spans="67:67" x14ac:dyDescent="0.2">
      <c r="BO120" s="3"/>
    </row>
    <row r="121" spans="67:67" x14ac:dyDescent="0.2">
      <c r="BO121" s="3"/>
    </row>
    <row r="122" spans="67:67" x14ac:dyDescent="0.2">
      <c r="BO122" s="3"/>
    </row>
    <row r="123" spans="67:67" x14ac:dyDescent="0.2">
      <c r="BO123" s="3"/>
    </row>
    <row r="124" spans="67:67" x14ac:dyDescent="0.2">
      <c r="BO124" s="3"/>
    </row>
    <row r="125" spans="67:67" x14ac:dyDescent="0.2">
      <c r="BO125" s="3"/>
    </row>
    <row r="126" spans="67:67" x14ac:dyDescent="0.2">
      <c r="BO126" s="3"/>
    </row>
    <row r="127" spans="67:67" x14ac:dyDescent="0.2">
      <c r="BO127" s="3"/>
    </row>
    <row r="128" spans="67:67" x14ac:dyDescent="0.2">
      <c r="BO128" s="3"/>
    </row>
    <row r="129" spans="67:67" x14ac:dyDescent="0.2">
      <c r="BO129" s="3"/>
    </row>
    <row r="130" spans="67:67" x14ac:dyDescent="0.2">
      <c r="BO130" s="3"/>
    </row>
    <row r="131" spans="67:67" x14ac:dyDescent="0.2">
      <c r="BO131" s="3"/>
    </row>
    <row r="132" spans="67:67" x14ac:dyDescent="0.2">
      <c r="BO132" s="3"/>
    </row>
    <row r="133" spans="67:67" x14ac:dyDescent="0.2">
      <c r="BO133" s="3"/>
    </row>
    <row r="134" spans="67:67" x14ac:dyDescent="0.2">
      <c r="BO134" s="3"/>
    </row>
    <row r="135" spans="67:67" x14ac:dyDescent="0.2">
      <c r="BO135" s="3"/>
    </row>
    <row r="136" spans="67:67" x14ac:dyDescent="0.2">
      <c r="BO136" s="3"/>
    </row>
    <row r="137" spans="67:67" x14ac:dyDescent="0.2">
      <c r="BO137" s="3"/>
    </row>
    <row r="138" spans="67:67" x14ac:dyDescent="0.2">
      <c r="BO138" s="3"/>
    </row>
    <row r="139" spans="67:67" x14ac:dyDescent="0.2">
      <c r="BO139" s="3"/>
    </row>
    <row r="140" spans="67:67" x14ac:dyDescent="0.2">
      <c r="BO140" s="3"/>
    </row>
    <row r="141" spans="67:67" x14ac:dyDescent="0.2">
      <c r="BO141" s="3"/>
    </row>
    <row r="142" spans="67:67" x14ac:dyDescent="0.2">
      <c r="BO142" s="3"/>
    </row>
    <row r="143" spans="67:67" x14ac:dyDescent="0.2">
      <c r="BO143" s="3"/>
    </row>
    <row r="144" spans="67:67" x14ac:dyDescent="0.2">
      <c r="BO144" s="3"/>
    </row>
    <row r="145" spans="67:67" x14ac:dyDescent="0.2">
      <c r="BO145" s="3"/>
    </row>
    <row r="146" spans="67:67" x14ac:dyDescent="0.2">
      <c r="BO146" s="3"/>
    </row>
    <row r="147" spans="67:67" x14ac:dyDescent="0.2">
      <c r="BO147" s="3"/>
    </row>
    <row r="148" spans="67:67" x14ac:dyDescent="0.2">
      <c r="BO148" s="3"/>
    </row>
    <row r="149" spans="67:67" x14ac:dyDescent="0.2">
      <c r="BO149" s="3"/>
    </row>
    <row r="150" spans="67:67" x14ac:dyDescent="0.2">
      <c r="BO150" s="3"/>
    </row>
    <row r="151" spans="67:67" x14ac:dyDescent="0.2">
      <c r="BO151" s="3"/>
    </row>
    <row r="152" spans="67:67" x14ac:dyDescent="0.2">
      <c r="BO152" s="3"/>
    </row>
    <row r="153" spans="67:67" x14ac:dyDescent="0.2">
      <c r="BO153" s="3"/>
    </row>
    <row r="154" spans="67:67" x14ac:dyDescent="0.2">
      <c r="BO154" s="3"/>
    </row>
    <row r="155" spans="67:67" x14ac:dyDescent="0.2">
      <c r="BO155" s="3"/>
    </row>
    <row r="156" spans="67:67" x14ac:dyDescent="0.2">
      <c r="BO156" s="3"/>
    </row>
    <row r="157" spans="67:67" x14ac:dyDescent="0.2">
      <c r="BO157" s="3"/>
    </row>
    <row r="158" spans="67:67" x14ac:dyDescent="0.2">
      <c r="BO158" s="3"/>
    </row>
    <row r="159" spans="67:67" x14ac:dyDescent="0.2">
      <c r="BO159" s="3"/>
    </row>
    <row r="160" spans="67:67" x14ac:dyDescent="0.2">
      <c r="BO160" s="3"/>
    </row>
    <row r="161" spans="67:67" x14ac:dyDescent="0.2">
      <c r="BO161" s="3"/>
    </row>
    <row r="162" spans="67:67" x14ac:dyDescent="0.2">
      <c r="BO162" s="3"/>
    </row>
    <row r="163" spans="67:67" x14ac:dyDescent="0.2">
      <c r="BO163" s="3"/>
    </row>
    <row r="164" spans="67:67" x14ac:dyDescent="0.2">
      <c r="BO164" s="3"/>
    </row>
    <row r="165" spans="67:67" x14ac:dyDescent="0.2">
      <c r="BO165" s="3"/>
    </row>
    <row r="166" spans="67:67" x14ac:dyDescent="0.2">
      <c r="BO166" s="3"/>
    </row>
    <row r="167" spans="67:67" x14ac:dyDescent="0.2">
      <c r="BO167" s="3"/>
    </row>
    <row r="168" spans="67:67" x14ac:dyDescent="0.2">
      <c r="BO168" s="3"/>
    </row>
    <row r="169" spans="67:67" x14ac:dyDescent="0.2">
      <c r="BO169" s="3"/>
    </row>
    <row r="170" spans="67:67" x14ac:dyDescent="0.2">
      <c r="BO170" s="3"/>
    </row>
    <row r="171" spans="67:67" x14ac:dyDescent="0.2">
      <c r="BO171" s="3"/>
    </row>
    <row r="172" spans="67:67" x14ac:dyDescent="0.2">
      <c r="BO172" s="3"/>
    </row>
    <row r="173" spans="67:67" x14ac:dyDescent="0.2">
      <c r="BO173" s="3"/>
    </row>
    <row r="174" spans="67:67" x14ac:dyDescent="0.2">
      <c r="BO174" s="3"/>
    </row>
    <row r="175" spans="67:67" x14ac:dyDescent="0.2">
      <c r="BO175" s="3"/>
    </row>
    <row r="176" spans="67:67" x14ac:dyDescent="0.2">
      <c r="BO176" s="3"/>
    </row>
    <row r="177" spans="67:67" x14ac:dyDescent="0.2">
      <c r="BO177" s="3"/>
    </row>
    <row r="178" spans="67:67" x14ac:dyDescent="0.2">
      <c r="BO178" s="3"/>
    </row>
    <row r="179" spans="67:67" x14ac:dyDescent="0.2">
      <c r="BO179" s="3"/>
    </row>
    <row r="180" spans="67:67" x14ac:dyDescent="0.2">
      <c r="BO180" s="3"/>
    </row>
    <row r="181" spans="67:67" x14ac:dyDescent="0.2">
      <c r="BO181" s="3"/>
    </row>
    <row r="182" spans="67:67" x14ac:dyDescent="0.2">
      <c r="BO182" s="3"/>
    </row>
    <row r="183" spans="67:67" x14ac:dyDescent="0.2">
      <c r="BO183" s="3"/>
    </row>
    <row r="184" spans="67:67" x14ac:dyDescent="0.2">
      <c r="BO184" s="3"/>
    </row>
    <row r="185" spans="67:67" x14ac:dyDescent="0.2">
      <c r="BO185" s="3"/>
    </row>
    <row r="186" spans="67:67" x14ac:dyDescent="0.2">
      <c r="BO186" s="3"/>
    </row>
    <row r="187" spans="67:67" x14ac:dyDescent="0.2">
      <c r="BO187" s="3"/>
    </row>
    <row r="188" spans="67:67" x14ac:dyDescent="0.2">
      <c r="BO188" s="3"/>
    </row>
    <row r="189" spans="67:67" x14ac:dyDescent="0.2">
      <c r="BO189" s="3"/>
    </row>
    <row r="190" spans="67:67" x14ac:dyDescent="0.2">
      <c r="BO190" s="3"/>
    </row>
    <row r="191" spans="67:67" x14ac:dyDescent="0.2">
      <c r="BO191" s="3"/>
    </row>
    <row r="192" spans="67:67" x14ac:dyDescent="0.2">
      <c r="BO192" s="3"/>
    </row>
    <row r="193" spans="67:67" x14ac:dyDescent="0.2">
      <c r="BO193" s="3"/>
    </row>
    <row r="194" spans="67:67" x14ac:dyDescent="0.2">
      <c r="BO194" s="3"/>
    </row>
    <row r="195" spans="67:67" x14ac:dyDescent="0.2">
      <c r="BO195" s="3"/>
    </row>
    <row r="196" spans="67:67" x14ac:dyDescent="0.2">
      <c r="BO196" s="3"/>
    </row>
    <row r="197" spans="67:67" x14ac:dyDescent="0.2">
      <c r="BO197" s="3"/>
    </row>
    <row r="198" spans="67:67" x14ac:dyDescent="0.2">
      <c r="BO198" s="3"/>
    </row>
    <row r="199" spans="67:67" x14ac:dyDescent="0.2">
      <c r="BO199" s="3"/>
    </row>
    <row r="200" spans="67:67" x14ac:dyDescent="0.2">
      <c r="BO200" s="3"/>
    </row>
    <row r="201" spans="67:67" x14ac:dyDescent="0.2">
      <c r="BO201" s="3"/>
    </row>
    <row r="202" spans="67:67" x14ac:dyDescent="0.2">
      <c r="BO202" s="3"/>
    </row>
    <row r="203" spans="67:67" x14ac:dyDescent="0.2">
      <c r="BO203" s="3"/>
    </row>
    <row r="204" spans="67:67" x14ac:dyDescent="0.2">
      <c r="BO204" s="3"/>
    </row>
    <row r="205" spans="67:67" x14ac:dyDescent="0.2">
      <c r="BO205" s="3"/>
    </row>
    <row r="206" spans="67:67" x14ac:dyDescent="0.2">
      <c r="BO206" s="3"/>
    </row>
    <row r="207" spans="67:67" x14ac:dyDescent="0.2">
      <c r="BO207" s="3"/>
    </row>
    <row r="208" spans="67:67" x14ac:dyDescent="0.2">
      <c r="BO208" s="3"/>
    </row>
    <row r="209" spans="67:67" x14ac:dyDescent="0.2">
      <c r="BO209" s="3"/>
    </row>
    <row r="210" spans="67:67" x14ac:dyDescent="0.2">
      <c r="BO210" s="3"/>
    </row>
    <row r="211" spans="67:67" x14ac:dyDescent="0.2">
      <c r="BO211" s="3"/>
    </row>
    <row r="212" spans="67:67" x14ac:dyDescent="0.2">
      <c r="BO212" s="3"/>
    </row>
    <row r="213" spans="67:67" x14ac:dyDescent="0.2">
      <c r="BO213" s="3"/>
    </row>
    <row r="214" spans="67:67" x14ac:dyDescent="0.2">
      <c r="BO214" s="3"/>
    </row>
    <row r="215" spans="67:67" x14ac:dyDescent="0.2">
      <c r="BO215" s="3"/>
    </row>
    <row r="216" spans="67:67" x14ac:dyDescent="0.2">
      <c r="BO216" s="3"/>
    </row>
    <row r="217" spans="67:67" x14ac:dyDescent="0.2">
      <c r="BO217" s="3"/>
    </row>
    <row r="218" spans="67:67" x14ac:dyDescent="0.2">
      <c r="BO218" s="3"/>
    </row>
    <row r="219" spans="67:67" x14ac:dyDescent="0.2">
      <c r="BO219" s="3"/>
    </row>
    <row r="220" spans="67:67" x14ac:dyDescent="0.2">
      <c r="BO220" s="3"/>
    </row>
    <row r="221" spans="67:67" x14ac:dyDescent="0.2">
      <c r="BO221" s="3"/>
    </row>
    <row r="222" spans="67:67" x14ac:dyDescent="0.2">
      <c r="BO222" s="3"/>
    </row>
    <row r="223" spans="67:67" x14ac:dyDescent="0.2">
      <c r="BO223" s="3"/>
    </row>
    <row r="224" spans="67:67" x14ac:dyDescent="0.2">
      <c r="BO224" s="3"/>
    </row>
    <row r="225" spans="67:67" x14ac:dyDescent="0.2">
      <c r="BO225" s="3"/>
    </row>
    <row r="226" spans="67:67" x14ac:dyDescent="0.2">
      <c r="BO226" s="3"/>
    </row>
    <row r="227" spans="67:67" x14ac:dyDescent="0.2">
      <c r="BO227" s="3"/>
    </row>
    <row r="228" spans="67:67" x14ac:dyDescent="0.2">
      <c r="BO228" s="3"/>
    </row>
    <row r="229" spans="67:67" x14ac:dyDescent="0.2">
      <c r="BO229" s="3"/>
    </row>
    <row r="230" spans="67:67" x14ac:dyDescent="0.2">
      <c r="BO230" s="3"/>
    </row>
    <row r="231" spans="67:67" x14ac:dyDescent="0.2">
      <c r="BO231" s="3"/>
    </row>
    <row r="232" spans="67:67" x14ac:dyDescent="0.2">
      <c r="BO232" s="3"/>
    </row>
    <row r="233" spans="67:67" x14ac:dyDescent="0.2">
      <c r="BO233" s="3"/>
    </row>
    <row r="234" spans="67:67" x14ac:dyDescent="0.2">
      <c r="BO234" s="3"/>
    </row>
    <row r="235" spans="67:67" x14ac:dyDescent="0.2">
      <c r="BO235" s="3"/>
    </row>
    <row r="236" spans="67:67" x14ac:dyDescent="0.2">
      <c r="BO236" s="3"/>
    </row>
    <row r="237" spans="67:67" x14ac:dyDescent="0.2">
      <c r="BO237" s="3"/>
    </row>
    <row r="238" spans="67:67" x14ac:dyDescent="0.2">
      <c r="BO238" s="3"/>
    </row>
    <row r="239" spans="67:67" x14ac:dyDescent="0.2">
      <c r="BO239" s="3"/>
    </row>
    <row r="240" spans="67:67" x14ac:dyDescent="0.2">
      <c r="BO240" s="3"/>
    </row>
    <row r="241" spans="67:67" x14ac:dyDescent="0.2">
      <c r="BO241" s="3"/>
    </row>
    <row r="242" spans="67:67" x14ac:dyDescent="0.2">
      <c r="BO242" s="3"/>
    </row>
    <row r="243" spans="67:67" x14ac:dyDescent="0.2">
      <c r="BO243" s="3"/>
    </row>
    <row r="244" spans="67:67" x14ac:dyDescent="0.2">
      <c r="BO244" s="3"/>
    </row>
    <row r="245" spans="67:67" x14ac:dyDescent="0.2">
      <c r="BO245" s="3"/>
    </row>
    <row r="246" spans="67:67" x14ac:dyDescent="0.2">
      <c r="BO246" s="3"/>
    </row>
    <row r="247" spans="67:67" x14ac:dyDescent="0.2">
      <c r="BO247" s="3"/>
    </row>
    <row r="248" spans="67:67" x14ac:dyDescent="0.2">
      <c r="BO248" s="3"/>
    </row>
    <row r="249" spans="67:67" x14ac:dyDescent="0.2">
      <c r="BO249" s="3"/>
    </row>
    <row r="250" spans="67:67" x14ac:dyDescent="0.2">
      <c r="BO250" s="3"/>
    </row>
    <row r="251" spans="67:67" x14ac:dyDescent="0.2">
      <c r="BO251" s="3"/>
    </row>
    <row r="252" spans="67:67" x14ac:dyDescent="0.2">
      <c r="BO252" s="3"/>
    </row>
    <row r="253" spans="67:67" x14ac:dyDescent="0.2">
      <c r="BO253" s="3"/>
    </row>
    <row r="254" spans="67:67" x14ac:dyDescent="0.2">
      <c r="BO254" s="3"/>
    </row>
    <row r="255" spans="67:67" x14ac:dyDescent="0.2">
      <c r="BO255" s="3"/>
    </row>
    <row r="256" spans="67:67" x14ac:dyDescent="0.2">
      <c r="BO256" s="3"/>
    </row>
    <row r="257" spans="67:67" x14ac:dyDescent="0.2">
      <c r="BO257" s="3"/>
    </row>
    <row r="258" spans="67:67" x14ac:dyDescent="0.2">
      <c r="BO258" s="3"/>
    </row>
    <row r="259" spans="67:67" x14ac:dyDescent="0.2">
      <c r="BO259" s="3"/>
    </row>
    <row r="260" spans="67:67" x14ac:dyDescent="0.2">
      <c r="BO260" s="3"/>
    </row>
    <row r="261" spans="67:67" x14ac:dyDescent="0.2">
      <c r="BO261" s="3"/>
    </row>
    <row r="262" spans="67:67" x14ac:dyDescent="0.2">
      <c r="BO262" s="3"/>
    </row>
    <row r="263" spans="67:67" x14ac:dyDescent="0.2">
      <c r="BO263" s="3"/>
    </row>
    <row r="264" spans="67:67" x14ac:dyDescent="0.2">
      <c r="BO264" s="3"/>
    </row>
    <row r="265" spans="67:67" x14ac:dyDescent="0.2">
      <c r="BO265" s="3"/>
    </row>
    <row r="266" spans="67:67" x14ac:dyDescent="0.2">
      <c r="BO266" s="3"/>
    </row>
    <row r="267" spans="67:67" x14ac:dyDescent="0.2">
      <c r="BO267" s="3"/>
    </row>
    <row r="268" spans="67:67" x14ac:dyDescent="0.2">
      <c r="BO268" s="3"/>
    </row>
    <row r="269" spans="67:67" x14ac:dyDescent="0.2">
      <c r="BO269" s="3"/>
    </row>
    <row r="270" spans="67:67" x14ac:dyDescent="0.2">
      <c r="BO270" s="3"/>
    </row>
    <row r="271" spans="67:67" x14ac:dyDescent="0.2">
      <c r="BO271" s="3"/>
    </row>
    <row r="272" spans="67:67" x14ac:dyDescent="0.2">
      <c r="BO272" s="3"/>
    </row>
    <row r="273" spans="67:67" x14ac:dyDescent="0.2">
      <c r="BO273" s="3"/>
    </row>
    <row r="274" spans="67:67" x14ac:dyDescent="0.2">
      <c r="BO274" s="3"/>
    </row>
    <row r="275" spans="67:67" x14ac:dyDescent="0.2">
      <c r="BO275" s="3"/>
    </row>
    <row r="276" spans="67:67" x14ac:dyDescent="0.2">
      <c r="BO276" s="3"/>
    </row>
    <row r="277" spans="67:67" x14ac:dyDescent="0.2">
      <c r="BO277" s="3"/>
    </row>
    <row r="278" spans="67:67" x14ac:dyDescent="0.2">
      <c r="BO278" s="3"/>
    </row>
    <row r="279" spans="67:67" x14ac:dyDescent="0.2">
      <c r="BO279" s="3"/>
    </row>
    <row r="280" spans="67:67" x14ac:dyDescent="0.2">
      <c r="BO280" s="3"/>
    </row>
    <row r="281" spans="67:67" x14ac:dyDescent="0.2">
      <c r="BO281" s="3"/>
    </row>
    <row r="282" spans="67:67" x14ac:dyDescent="0.2">
      <c r="BO282" s="3"/>
    </row>
    <row r="283" spans="67:67" x14ac:dyDescent="0.2">
      <c r="BO283" s="3"/>
    </row>
    <row r="284" spans="67:67" x14ac:dyDescent="0.2">
      <c r="BO284" s="3"/>
    </row>
    <row r="285" spans="67:67" x14ac:dyDescent="0.2">
      <c r="BO285" s="3"/>
    </row>
    <row r="286" spans="67:67" x14ac:dyDescent="0.2">
      <c r="BO286" s="3"/>
    </row>
    <row r="287" spans="67:67" x14ac:dyDescent="0.2">
      <c r="BO287" s="3"/>
    </row>
    <row r="288" spans="67:67" x14ac:dyDescent="0.2">
      <c r="BO288" s="3"/>
    </row>
    <row r="289" spans="67:67" x14ac:dyDescent="0.2">
      <c r="BO289" s="3"/>
    </row>
    <row r="290" spans="67:67" x14ac:dyDescent="0.2">
      <c r="BO290" s="3"/>
    </row>
    <row r="291" spans="67:67" x14ac:dyDescent="0.2">
      <c r="BO291" s="3"/>
    </row>
    <row r="292" spans="67:67" x14ac:dyDescent="0.2">
      <c r="BO292" s="3"/>
    </row>
    <row r="293" spans="67:67" x14ac:dyDescent="0.2">
      <c r="BO293" s="3"/>
    </row>
    <row r="294" spans="67:67" x14ac:dyDescent="0.2">
      <c r="BO294" s="3"/>
    </row>
    <row r="295" spans="67:67" x14ac:dyDescent="0.2">
      <c r="BO295" s="3"/>
    </row>
    <row r="296" spans="67:67" x14ac:dyDescent="0.2">
      <c r="BO296" s="3"/>
    </row>
    <row r="297" spans="67:67" x14ac:dyDescent="0.2">
      <c r="BO297" s="3"/>
    </row>
    <row r="298" spans="67:67" x14ac:dyDescent="0.2">
      <c r="BO298" s="3"/>
    </row>
    <row r="299" spans="67:67" x14ac:dyDescent="0.2">
      <c r="BO299" s="3"/>
    </row>
    <row r="300" spans="67:67" x14ac:dyDescent="0.2">
      <c r="BO300" s="3"/>
    </row>
    <row r="301" spans="67:67" x14ac:dyDescent="0.2">
      <c r="BO301" s="3"/>
    </row>
    <row r="302" spans="67:67" x14ac:dyDescent="0.2">
      <c r="BO302" s="3"/>
    </row>
    <row r="303" spans="67:67" x14ac:dyDescent="0.2">
      <c r="BO303" s="3"/>
    </row>
    <row r="304" spans="67:67" x14ac:dyDescent="0.2">
      <c r="BO304" s="3"/>
    </row>
    <row r="305" spans="67:67" x14ac:dyDescent="0.2">
      <c r="BO305" s="3"/>
    </row>
    <row r="306" spans="67:67" x14ac:dyDescent="0.2">
      <c r="BO306" s="3"/>
    </row>
    <row r="307" spans="67:67" x14ac:dyDescent="0.2">
      <c r="BO307" s="3"/>
    </row>
    <row r="308" spans="67:67" x14ac:dyDescent="0.2">
      <c r="BO308" s="3"/>
    </row>
    <row r="309" spans="67:67" x14ac:dyDescent="0.2">
      <c r="BO309" s="3"/>
    </row>
    <row r="310" spans="67:67" x14ac:dyDescent="0.2">
      <c r="BO310" s="3"/>
    </row>
    <row r="311" spans="67:67" x14ac:dyDescent="0.2">
      <c r="BO311" s="3"/>
    </row>
    <row r="312" spans="67:67" x14ac:dyDescent="0.2">
      <c r="BO312" s="3"/>
    </row>
    <row r="313" spans="67:67" x14ac:dyDescent="0.2">
      <c r="BO313" s="3"/>
    </row>
    <row r="314" spans="67:67" x14ac:dyDescent="0.2">
      <c r="BO314" s="3"/>
    </row>
    <row r="315" spans="67:67" x14ac:dyDescent="0.2">
      <c r="BO315" s="3"/>
    </row>
    <row r="316" spans="67:67" x14ac:dyDescent="0.2">
      <c r="BO316" s="3"/>
    </row>
    <row r="317" spans="67:67" x14ac:dyDescent="0.2">
      <c r="BO317" s="3"/>
    </row>
    <row r="318" spans="67:67" x14ac:dyDescent="0.2">
      <c r="BO318" s="3"/>
    </row>
    <row r="319" spans="67:67" x14ac:dyDescent="0.2">
      <c r="BO319" s="3"/>
    </row>
    <row r="320" spans="67:67" x14ac:dyDescent="0.2">
      <c r="BO320" s="3"/>
    </row>
    <row r="321" spans="67:67" x14ac:dyDescent="0.2">
      <c r="BO321" s="3"/>
    </row>
    <row r="322" spans="67:67" x14ac:dyDescent="0.2">
      <c r="BO322" s="3"/>
    </row>
    <row r="323" spans="67:67" x14ac:dyDescent="0.2">
      <c r="BO323" s="3"/>
    </row>
    <row r="324" spans="67:67" x14ac:dyDescent="0.2">
      <c r="BO324" s="3"/>
    </row>
    <row r="325" spans="67:67" x14ac:dyDescent="0.2">
      <c r="BO325" s="3"/>
    </row>
    <row r="326" spans="67:67" x14ac:dyDescent="0.2">
      <c r="BO326" s="3"/>
    </row>
    <row r="327" spans="67:67" x14ac:dyDescent="0.2">
      <c r="BO327" s="3"/>
    </row>
    <row r="328" spans="67:67" x14ac:dyDescent="0.2">
      <c r="BO328" s="3"/>
    </row>
    <row r="329" spans="67:67" x14ac:dyDescent="0.2">
      <c r="BO329" s="3"/>
    </row>
    <row r="330" spans="67:67" x14ac:dyDescent="0.2">
      <c r="BO330" s="3"/>
    </row>
    <row r="331" spans="67:67" x14ac:dyDescent="0.2">
      <c r="BO331" s="3"/>
    </row>
    <row r="332" spans="67:67" x14ac:dyDescent="0.2">
      <c r="BO332" s="3"/>
    </row>
    <row r="333" spans="67:67" x14ac:dyDescent="0.2">
      <c r="BO333" s="3"/>
    </row>
    <row r="334" spans="67:67" x14ac:dyDescent="0.2">
      <c r="BO334" s="3"/>
    </row>
    <row r="335" spans="67:67" x14ac:dyDescent="0.2">
      <c r="BO335" s="3"/>
    </row>
    <row r="336" spans="67:67" x14ac:dyDescent="0.2">
      <c r="BO336" s="3"/>
    </row>
    <row r="337" spans="67:67" x14ac:dyDescent="0.2">
      <c r="BO337" s="3"/>
    </row>
    <row r="338" spans="67:67" x14ac:dyDescent="0.2">
      <c r="BO338" s="3"/>
    </row>
    <row r="339" spans="67:67" x14ac:dyDescent="0.2">
      <c r="BO339" s="3"/>
    </row>
    <row r="340" spans="67:67" x14ac:dyDescent="0.2">
      <c r="BO340" s="3"/>
    </row>
    <row r="341" spans="67:67" x14ac:dyDescent="0.2">
      <c r="BO341" s="3"/>
    </row>
    <row r="342" spans="67:67" x14ac:dyDescent="0.2">
      <c r="BO342" s="3"/>
    </row>
    <row r="343" spans="67:67" x14ac:dyDescent="0.2">
      <c r="BO343" s="3"/>
    </row>
    <row r="344" spans="67:67" x14ac:dyDescent="0.2">
      <c r="BO344" s="3"/>
    </row>
    <row r="345" spans="67:67" x14ac:dyDescent="0.2">
      <c r="BO345" s="3"/>
    </row>
    <row r="346" spans="67:67" x14ac:dyDescent="0.2">
      <c r="BO346" s="3"/>
    </row>
    <row r="347" spans="67:67" x14ac:dyDescent="0.2">
      <c r="BO347" s="3"/>
    </row>
    <row r="348" spans="67:67" x14ac:dyDescent="0.2">
      <c r="BO348" s="3"/>
    </row>
    <row r="349" spans="67:67" x14ac:dyDescent="0.2">
      <c r="BO349" s="3"/>
    </row>
    <row r="350" spans="67:67" x14ac:dyDescent="0.2">
      <c r="BO350" s="3"/>
    </row>
    <row r="351" spans="67:67" x14ac:dyDescent="0.2">
      <c r="BO351" s="3"/>
    </row>
    <row r="352" spans="67:67" x14ac:dyDescent="0.2">
      <c r="BO352" s="3"/>
    </row>
    <row r="353" spans="67:67" x14ac:dyDescent="0.2">
      <c r="BO353" s="3"/>
    </row>
    <row r="354" spans="67:67" x14ac:dyDescent="0.2">
      <c r="BO354" s="3"/>
    </row>
    <row r="355" spans="67:67" x14ac:dyDescent="0.2">
      <c r="BO355" s="3"/>
    </row>
    <row r="356" spans="67:67" x14ac:dyDescent="0.2">
      <c r="BO356" s="3"/>
    </row>
    <row r="357" spans="67:67" x14ac:dyDescent="0.2">
      <c r="BO357" s="3"/>
    </row>
    <row r="358" spans="67:67" x14ac:dyDescent="0.2">
      <c r="BO358" s="3"/>
    </row>
    <row r="359" spans="67:67" x14ac:dyDescent="0.2">
      <c r="BO359" s="3"/>
    </row>
    <row r="360" spans="67:67" x14ac:dyDescent="0.2">
      <c r="BO360" s="3"/>
    </row>
    <row r="361" spans="67:67" x14ac:dyDescent="0.2">
      <c r="BO361" s="3"/>
    </row>
    <row r="362" spans="67:67" x14ac:dyDescent="0.2">
      <c r="BO362" s="3"/>
    </row>
    <row r="363" spans="67:67" x14ac:dyDescent="0.2">
      <c r="BO363" s="3"/>
    </row>
    <row r="364" spans="67:67" x14ac:dyDescent="0.2">
      <c r="BO364" s="3"/>
    </row>
    <row r="365" spans="67:67" x14ac:dyDescent="0.2">
      <c r="BO365" s="3"/>
    </row>
    <row r="366" spans="67:67" x14ac:dyDescent="0.2">
      <c r="BO366" s="3"/>
    </row>
    <row r="367" spans="67:67" x14ac:dyDescent="0.2">
      <c r="BO367" s="3"/>
    </row>
    <row r="368" spans="67:67" x14ac:dyDescent="0.2">
      <c r="BO368" s="3"/>
    </row>
    <row r="369" spans="67:67" x14ac:dyDescent="0.2">
      <c r="BO369" s="3"/>
    </row>
    <row r="370" spans="67:67" x14ac:dyDescent="0.2">
      <c r="BO370" s="3"/>
    </row>
    <row r="371" spans="67:67" x14ac:dyDescent="0.2">
      <c r="BO371" s="3"/>
    </row>
    <row r="372" spans="67:67" x14ac:dyDescent="0.2">
      <c r="BO372" s="3"/>
    </row>
    <row r="373" spans="67:67" x14ac:dyDescent="0.2">
      <c r="BO373" s="3"/>
    </row>
    <row r="374" spans="67:67" x14ac:dyDescent="0.2">
      <c r="BO374" s="3"/>
    </row>
    <row r="375" spans="67:67" x14ac:dyDescent="0.2">
      <c r="BO375" s="3"/>
    </row>
    <row r="376" spans="67:67" x14ac:dyDescent="0.2">
      <c r="BO376" s="3"/>
    </row>
    <row r="377" spans="67:67" x14ac:dyDescent="0.2">
      <c r="BO377" s="3"/>
    </row>
    <row r="378" spans="67:67" x14ac:dyDescent="0.2">
      <c r="BO378" s="3"/>
    </row>
    <row r="379" spans="67:67" x14ac:dyDescent="0.2">
      <c r="BO379" s="3"/>
    </row>
    <row r="380" spans="67:67" x14ac:dyDescent="0.2">
      <c r="BO380" s="3"/>
    </row>
    <row r="381" spans="67:67" x14ac:dyDescent="0.2">
      <c r="BO381" s="3"/>
    </row>
    <row r="382" spans="67:67" x14ac:dyDescent="0.2">
      <c r="BO382" s="3"/>
    </row>
    <row r="383" spans="67:67" x14ac:dyDescent="0.2">
      <c r="BO383" s="3"/>
    </row>
    <row r="384" spans="67:67" x14ac:dyDescent="0.2">
      <c r="BO384" s="3"/>
    </row>
    <row r="385" spans="67:67" x14ac:dyDescent="0.2">
      <c r="BO385" s="3"/>
    </row>
    <row r="386" spans="67:67" x14ac:dyDescent="0.2">
      <c r="BO386" s="3"/>
    </row>
    <row r="387" spans="67:67" x14ac:dyDescent="0.2">
      <c r="BO387" s="3"/>
    </row>
    <row r="388" spans="67:67" x14ac:dyDescent="0.2">
      <c r="BO388" s="3"/>
    </row>
    <row r="389" spans="67:67" x14ac:dyDescent="0.2">
      <c r="BO389" s="3"/>
    </row>
    <row r="390" spans="67:67" x14ac:dyDescent="0.2">
      <c r="BO390" s="3"/>
    </row>
    <row r="391" spans="67:67" x14ac:dyDescent="0.2">
      <c r="BO391" s="3"/>
    </row>
    <row r="392" spans="67:67" x14ac:dyDescent="0.2">
      <c r="BO392" s="3"/>
    </row>
    <row r="393" spans="67:67" x14ac:dyDescent="0.2">
      <c r="BO393" s="3"/>
    </row>
    <row r="394" spans="67:67" x14ac:dyDescent="0.2">
      <c r="BO394" s="3"/>
    </row>
    <row r="395" spans="67:67" x14ac:dyDescent="0.2">
      <c r="BO395" s="3"/>
    </row>
    <row r="396" spans="67:67" x14ac:dyDescent="0.2">
      <c r="BO396" s="3"/>
    </row>
    <row r="397" spans="67:67" x14ac:dyDescent="0.2">
      <c r="BO397" s="3"/>
    </row>
    <row r="398" spans="67:67" x14ac:dyDescent="0.2">
      <c r="BO398" s="3"/>
    </row>
    <row r="399" spans="67:67" x14ac:dyDescent="0.2">
      <c r="BO399" s="3"/>
    </row>
    <row r="400" spans="67:67" x14ac:dyDescent="0.2">
      <c r="BO400" s="3"/>
    </row>
    <row r="401" spans="67:67" x14ac:dyDescent="0.2">
      <c r="BO401" s="3"/>
    </row>
    <row r="402" spans="67:67" x14ac:dyDescent="0.2">
      <c r="BO402" s="3"/>
    </row>
    <row r="403" spans="67:67" x14ac:dyDescent="0.2">
      <c r="BO403" s="3"/>
    </row>
    <row r="404" spans="67:67" x14ac:dyDescent="0.2">
      <c r="BO404" s="3"/>
    </row>
    <row r="405" spans="67:67" x14ac:dyDescent="0.2">
      <c r="BO405" s="3"/>
    </row>
    <row r="406" spans="67:67" x14ac:dyDescent="0.2">
      <c r="BO406" s="3"/>
    </row>
    <row r="407" spans="67:67" x14ac:dyDescent="0.2">
      <c r="BO407" s="3"/>
    </row>
    <row r="408" spans="67:67" x14ac:dyDescent="0.2">
      <c r="BO408" s="3"/>
    </row>
    <row r="409" spans="67:67" x14ac:dyDescent="0.2">
      <c r="BO409" s="3"/>
    </row>
    <row r="410" spans="67:67" x14ac:dyDescent="0.2">
      <c r="BO410" s="3"/>
    </row>
    <row r="411" spans="67:67" x14ac:dyDescent="0.2">
      <c r="BO411" s="3"/>
    </row>
    <row r="412" spans="67:67" x14ac:dyDescent="0.2">
      <c r="BO412" s="3"/>
    </row>
    <row r="413" spans="67:67" x14ac:dyDescent="0.2">
      <c r="BO413" s="3"/>
    </row>
    <row r="414" spans="67:67" x14ac:dyDescent="0.2">
      <c r="BO414" s="3"/>
    </row>
    <row r="415" spans="67:67" x14ac:dyDescent="0.2">
      <c r="BO415" s="3"/>
    </row>
    <row r="416" spans="67:67" x14ac:dyDescent="0.2">
      <c r="BO416" s="3"/>
    </row>
    <row r="417" spans="67:67" x14ac:dyDescent="0.2">
      <c r="BO417" s="3"/>
    </row>
    <row r="418" spans="67:67" x14ac:dyDescent="0.2">
      <c r="BO418" s="3"/>
    </row>
    <row r="419" spans="67:67" x14ac:dyDescent="0.2">
      <c r="BO419" s="3"/>
    </row>
    <row r="420" spans="67:67" x14ac:dyDescent="0.2">
      <c r="BO420" s="3"/>
    </row>
    <row r="421" spans="67:67" x14ac:dyDescent="0.2">
      <c r="BO421" s="3"/>
    </row>
    <row r="422" spans="67:67" x14ac:dyDescent="0.2">
      <c r="BO422" s="3"/>
    </row>
    <row r="423" spans="67:67" x14ac:dyDescent="0.2">
      <c r="BO423" s="3"/>
    </row>
    <row r="424" spans="67:67" x14ac:dyDescent="0.2">
      <c r="BO424" s="3"/>
    </row>
    <row r="425" spans="67:67" x14ac:dyDescent="0.2">
      <c r="BO425" s="3"/>
    </row>
    <row r="426" spans="67:67" x14ac:dyDescent="0.2">
      <c r="BO426" s="3"/>
    </row>
    <row r="427" spans="67:67" x14ac:dyDescent="0.2">
      <c r="BO427" s="3"/>
    </row>
    <row r="428" spans="67:67" x14ac:dyDescent="0.2">
      <c r="BO428" s="3"/>
    </row>
    <row r="429" spans="67:67" x14ac:dyDescent="0.2">
      <c r="BO429" s="3"/>
    </row>
    <row r="430" spans="67:67" x14ac:dyDescent="0.2">
      <c r="BO430" s="3"/>
    </row>
    <row r="431" spans="67:67" x14ac:dyDescent="0.2">
      <c r="BO431" s="3"/>
    </row>
    <row r="432" spans="67:67" x14ac:dyDescent="0.2">
      <c r="BO432" s="3"/>
    </row>
    <row r="433" spans="67:67" x14ac:dyDescent="0.2">
      <c r="BO433" s="3"/>
    </row>
    <row r="434" spans="67:67" x14ac:dyDescent="0.2">
      <c r="BO434" s="3"/>
    </row>
    <row r="435" spans="67:67" x14ac:dyDescent="0.2">
      <c r="BO435" s="3"/>
    </row>
    <row r="436" spans="67:67" x14ac:dyDescent="0.2">
      <c r="BO436" s="3"/>
    </row>
    <row r="437" spans="67:67" x14ac:dyDescent="0.2">
      <c r="BO437" s="3"/>
    </row>
    <row r="438" spans="67:67" x14ac:dyDescent="0.2">
      <c r="BO438" s="3"/>
    </row>
    <row r="439" spans="67:67" x14ac:dyDescent="0.2">
      <c r="BO439" s="3"/>
    </row>
    <row r="440" spans="67:67" x14ac:dyDescent="0.2">
      <c r="BO440" s="3"/>
    </row>
    <row r="441" spans="67:67" x14ac:dyDescent="0.2">
      <c r="BO441" s="3"/>
    </row>
    <row r="442" spans="67:67" x14ac:dyDescent="0.2">
      <c r="BO442" s="3"/>
    </row>
    <row r="443" spans="67:67" x14ac:dyDescent="0.2">
      <c r="BO443" s="3"/>
    </row>
    <row r="444" spans="67:67" x14ac:dyDescent="0.2">
      <c r="BO444" s="3"/>
    </row>
    <row r="445" spans="67:67" x14ac:dyDescent="0.2">
      <c r="BO445" s="3"/>
    </row>
    <row r="446" spans="67:67" x14ac:dyDescent="0.2">
      <c r="BO446" s="3"/>
    </row>
    <row r="447" spans="67:67" x14ac:dyDescent="0.2">
      <c r="BO447" s="3"/>
    </row>
    <row r="448" spans="67:67" x14ac:dyDescent="0.2">
      <c r="BO448" s="3"/>
    </row>
    <row r="449" spans="67:67" x14ac:dyDescent="0.2">
      <c r="BO449" s="3"/>
    </row>
    <row r="450" spans="67:67" x14ac:dyDescent="0.2">
      <c r="BO450" s="3"/>
    </row>
    <row r="451" spans="67:67" x14ac:dyDescent="0.2">
      <c r="BO451" s="3"/>
    </row>
    <row r="452" spans="67:67" x14ac:dyDescent="0.2">
      <c r="BO452" s="3"/>
    </row>
    <row r="453" spans="67:67" x14ac:dyDescent="0.2">
      <c r="BO453" s="3"/>
    </row>
    <row r="454" spans="67:67" x14ac:dyDescent="0.2">
      <c r="BO454" s="3"/>
    </row>
    <row r="455" spans="67:67" x14ac:dyDescent="0.2">
      <c r="BO455" s="3"/>
    </row>
    <row r="456" spans="67:67" x14ac:dyDescent="0.2">
      <c r="BO456" s="3"/>
    </row>
    <row r="457" spans="67:67" x14ac:dyDescent="0.2">
      <c r="BO457" s="3"/>
    </row>
    <row r="458" spans="67:67" x14ac:dyDescent="0.2">
      <c r="BO458" s="3"/>
    </row>
    <row r="459" spans="67:67" x14ac:dyDescent="0.2">
      <c r="BO459" s="3"/>
    </row>
    <row r="460" spans="67:67" x14ac:dyDescent="0.2">
      <c r="BO460" s="3"/>
    </row>
    <row r="461" spans="67:67" x14ac:dyDescent="0.2">
      <c r="BO461" s="3"/>
    </row>
    <row r="462" spans="67:67" x14ac:dyDescent="0.2">
      <c r="BO462" s="3"/>
    </row>
    <row r="463" spans="67:67" x14ac:dyDescent="0.2">
      <c r="BO463" s="3"/>
    </row>
    <row r="464" spans="67:67" x14ac:dyDescent="0.2">
      <c r="BO464" s="3"/>
    </row>
    <row r="465" spans="67:67" x14ac:dyDescent="0.2">
      <c r="BO465" s="3"/>
    </row>
    <row r="466" spans="67:67" x14ac:dyDescent="0.2">
      <c r="BO466" s="3"/>
    </row>
    <row r="467" spans="67:67" x14ac:dyDescent="0.2">
      <c r="BO467" s="3"/>
    </row>
    <row r="468" spans="67:67" x14ac:dyDescent="0.2">
      <c r="BO468" s="3"/>
    </row>
    <row r="469" spans="67:67" x14ac:dyDescent="0.2">
      <c r="BO469" s="3"/>
    </row>
    <row r="470" spans="67:67" x14ac:dyDescent="0.2">
      <c r="BO470" s="3"/>
    </row>
    <row r="471" spans="67:67" x14ac:dyDescent="0.2">
      <c r="BO471" s="3"/>
    </row>
    <row r="472" spans="67:67" x14ac:dyDescent="0.2">
      <c r="BO472" s="3"/>
    </row>
    <row r="473" spans="67:67" x14ac:dyDescent="0.2">
      <c r="BO473" s="3"/>
    </row>
    <row r="474" spans="67:67" x14ac:dyDescent="0.2">
      <c r="BO474" s="3"/>
    </row>
    <row r="475" spans="67:67" x14ac:dyDescent="0.2">
      <c r="BO475" s="3"/>
    </row>
    <row r="476" spans="67:67" x14ac:dyDescent="0.2">
      <c r="BO476" s="3"/>
    </row>
    <row r="477" spans="67:67" x14ac:dyDescent="0.2">
      <c r="BO477" s="3"/>
    </row>
    <row r="478" spans="67:67" x14ac:dyDescent="0.2">
      <c r="BO478" s="3"/>
    </row>
    <row r="479" spans="67:67" x14ac:dyDescent="0.2">
      <c r="BO479" s="3"/>
    </row>
    <row r="480" spans="67:67" x14ac:dyDescent="0.2">
      <c r="BO480" s="3"/>
    </row>
    <row r="481" spans="67:67" x14ac:dyDescent="0.2">
      <c r="BO481" s="3"/>
    </row>
    <row r="482" spans="67:67" x14ac:dyDescent="0.2">
      <c r="BO482" s="3"/>
    </row>
    <row r="483" spans="67:67" x14ac:dyDescent="0.2">
      <c r="BO483" s="3"/>
    </row>
    <row r="484" spans="67:67" x14ac:dyDescent="0.2">
      <c r="BO484" s="3"/>
    </row>
    <row r="485" spans="67:67" x14ac:dyDescent="0.2">
      <c r="BO485" s="3"/>
    </row>
    <row r="486" spans="67:67" x14ac:dyDescent="0.2">
      <c r="BO486" s="3"/>
    </row>
    <row r="487" spans="67:67" x14ac:dyDescent="0.2">
      <c r="BO487" s="3"/>
    </row>
    <row r="488" spans="67:67" x14ac:dyDescent="0.2">
      <c r="BO488" s="3"/>
    </row>
    <row r="489" spans="67:67" x14ac:dyDescent="0.2">
      <c r="BO489" s="3"/>
    </row>
    <row r="490" spans="67:67" x14ac:dyDescent="0.2">
      <c r="BO490" s="3"/>
    </row>
    <row r="491" spans="67:67" x14ac:dyDescent="0.2">
      <c r="BO491" s="3"/>
    </row>
    <row r="492" spans="67:67" x14ac:dyDescent="0.2">
      <c r="BO492" s="3"/>
    </row>
    <row r="493" spans="67:67" x14ac:dyDescent="0.2">
      <c r="BO493" s="3"/>
    </row>
    <row r="494" spans="67:67" x14ac:dyDescent="0.2">
      <c r="BO494" s="3"/>
    </row>
    <row r="495" spans="67:67" x14ac:dyDescent="0.2">
      <c r="BO495" s="3"/>
    </row>
    <row r="496" spans="67:67" x14ac:dyDescent="0.2">
      <c r="BO496" s="3"/>
    </row>
    <row r="497" spans="67:67" x14ac:dyDescent="0.2">
      <c r="BO497" s="3"/>
    </row>
    <row r="498" spans="67:67" x14ac:dyDescent="0.2">
      <c r="BO498" s="3"/>
    </row>
    <row r="499" spans="67:67" x14ac:dyDescent="0.2">
      <c r="BO499" s="3"/>
    </row>
    <row r="500" spans="67:67" x14ac:dyDescent="0.2">
      <c r="BO500" s="3"/>
    </row>
    <row r="501" spans="67:67" x14ac:dyDescent="0.2">
      <c r="BO501" s="3"/>
    </row>
    <row r="502" spans="67:67" x14ac:dyDescent="0.2">
      <c r="BO502" s="3"/>
    </row>
    <row r="503" spans="67:67" x14ac:dyDescent="0.2">
      <c r="BO503" s="3"/>
    </row>
    <row r="504" spans="67:67" x14ac:dyDescent="0.2">
      <c r="BO504" s="3"/>
    </row>
    <row r="505" spans="67:67" x14ac:dyDescent="0.2">
      <c r="BO505" s="3"/>
    </row>
    <row r="506" spans="67:67" x14ac:dyDescent="0.2">
      <c r="BO506" s="3"/>
    </row>
    <row r="507" spans="67:67" x14ac:dyDescent="0.2">
      <c r="BO507" s="3"/>
    </row>
    <row r="508" spans="67:67" x14ac:dyDescent="0.2">
      <c r="BO508" s="3"/>
    </row>
    <row r="509" spans="67:67" x14ac:dyDescent="0.2">
      <c r="BO509" s="3"/>
    </row>
    <row r="510" spans="67:67" x14ac:dyDescent="0.2">
      <c r="BO510" s="3"/>
    </row>
    <row r="511" spans="67:67" x14ac:dyDescent="0.2">
      <c r="BO511" s="3"/>
    </row>
    <row r="512" spans="67:67" x14ac:dyDescent="0.2">
      <c r="BO512" s="3"/>
    </row>
    <row r="513" spans="67:67" x14ac:dyDescent="0.2">
      <c r="BO513" s="3"/>
    </row>
    <row r="514" spans="67:67" x14ac:dyDescent="0.2">
      <c r="BO514" s="3"/>
    </row>
    <row r="515" spans="67:67" x14ac:dyDescent="0.2">
      <c r="BO515" s="3"/>
    </row>
    <row r="516" spans="67:67" x14ac:dyDescent="0.2">
      <c r="BO516" s="3"/>
    </row>
    <row r="517" spans="67:67" x14ac:dyDescent="0.2">
      <c r="BO517" s="3"/>
    </row>
    <row r="518" spans="67:67" x14ac:dyDescent="0.2">
      <c r="BO518" s="3"/>
    </row>
    <row r="519" spans="67:67" x14ac:dyDescent="0.2">
      <c r="BO519" s="3"/>
    </row>
    <row r="520" spans="67:67" x14ac:dyDescent="0.2">
      <c r="BO520" s="3"/>
    </row>
    <row r="521" spans="67:67" x14ac:dyDescent="0.2">
      <c r="BO521" s="3"/>
    </row>
    <row r="522" spans="67:67" x14ac:dyDescent="0.2">
      <c r="BO522" s="3"/>
    </row>
    <row r="523" spans="67:67" x14ac:dyDescent="0.2">
      <c r="BO523" s="3"/>
    </row>
    <row r="524" spans="67:67" x14ac:dyDescent="0.2">
      <c r="BO524" s="3"/>
    </row>
    <row r="525" spans="67:67" x14ac:dyDescent="0.2">
      <c r="BO525" s="3"/>
    </row>
    <row r="526" spans="67:67" x14ac:dyDescent="0.2">
      <c r="BO526" s="3"/>
    </row>
    <row r="527" spans="67:67" x14ac:dyDescent="0.2">
      <c r="BO527" s="3"/>
    </row>
    <row r="528" spans="67:67" x14ac:dyDescent="0.2">
      <c r="BO528" s="3"/>
    </row>
    <row r="529" spans="67:67" x14ac:dyDescent="0.2">
      <c r="BO529" s="3"/>
    </row>
    <row r="530" spans="67:67" x14ac:dyDescent="0.2">
      <c r="BO530" s="3"/>
    </row>
    <row r="531" spans="67:67" x14ac:dyDescent="0.2">
      <c r="BO531" s="3"/>
    </row>
    <row r="532" spans="67:67" x14ac:dyDescent="0.2">
      <c r="BO532" s="3"/>
    </row>
    <row r="533" spans="67:67" x14ac:dyDescent="0.2">
      <c r="BO533" s="3"/>
    </row>
    <row r="534" spans="67:67" x14ac:dyDescent="0.2">
      <c r="BO534" s="3"/>
    </row>
    <row r="535" spans="67:67" x14ac:dyDescent="0.2">
      <c r="BO535" s="3"/>
    </row>
    <row r="536" spans="67:67" x14ac:dyDescent="0.2">
      <c r="BO536" s="3"/>
    </row>
    <row r="537" spans="67:67" x14ac:dyDescent="0.2">
      <c r="BO537" s="3"/>
    </row>
    <row r="538" spans="67:67" x14ac:dyDescent="0.2">
      <c r="BO538" s="3"/>
    </row>
    <row r="539" spans="67:67" x14ac:dyDescent="0.2">
      <c r="BO539" s="3"/>
    </row>
    <row r="540" spans="67:67" x14ac:dyDescent="0.2">
      <c r="BO540" s="3"/>
    </row>
    <row r="541" spans="67:67" x14ac:dyDescent="0.2">
      <c r="BO541" s="3"/>
    </row>
    <row r="542" spans="67:67" x14ac:dyDescent="0.2">
      <c r="BO542" s="3"/>
    </row>
    <row r="543" spans="67:67" x14ac:dyDescent="0.2">
      <c r="BO543" s="3"/>
    </row>
    <row r="544" spans="67:67" x14ac:dyDescent="0.2">
      <c r="BO544" s="3"/>
    </row>
    <row r="545" spans="67:67" x14ac:dyDescent="0.2">
      <c r="BO545" s="3"/>
    </row>
    <row r="546" spans="67:67" x14ac:dyDescent="0.2">
      <c r="BO546" s="3"/>
    </row>
    <row r="547" spans="67:67" x14ac:dyDescent="0.2">
      <c r="BO547" s="3"/>
    </row>
    <row r="548" spans="67:67" x14ac:dyDescent="0.2">
      <c r="BO548" s="3"/>
    </row>
    <row r="549" spans="67:67" x14ac:dyDescent="0.2">
      <c r="BO549" s="3"/>
    </row>
    <row r="550" spans="67:67" x14ac:dyDescent="0.2">
      <c r="BO550" s="3"/>
    </row>
    <row r="551" spans="67:67" x14ac:dyDescent="0.2">
      <c r="BO551" s="3"/>
    </row>
    <row r="552" spans="67:67" x14ac:dyDescent="0.2">
      <c r="BO552" s="3"/>
    </row>
    <row r="553" spans="67:67" x14ac:dyDescent="0.2">
      <c r="BO553" s="3"/>
    </row>
    <row r="554" spans="67:67" x14ac:dyDescent="0.2">
      <c r="BO554" s="3"/>
    </row>
    <row r="555" spans="67:67" x14ac:dyDescent="0.2">
      <c r="BO555" s="3"/>
    </row>
    <row r="556" spans="67:67" x14ac:dyDescent="0.2">
      <c r="BO556" s="3"/>
    </row>
    <row r="557" spans="67:67" x14ac:dyDescent="0.2">
      <c r="BO557" s="3"/>
    </row>
    <row r="558" spans="67:67" x14ac:dyDescent="0.2">
      <c r="BO558" s="3"/>
    </row>
    <row r="559" spans="67:67" x14ac:dyDescent="0.2">
      <c r="BO559" s="3"/>
    </row>
    <row r="560" spans="67:67" x14ac:dyDescent="0.2">
      <c r="BO560" s="3"/>
    </row>
    <row r="561" spans="67:67" x14ac:dyDescent="0.2">
      <c r="BO561" s="3"/>
    </row>
    <row r="562" spans="67:67" x14ac:dyDescent="0.2">
      <c r="BO562" s="3"/>
    </row>
    <row r="563" spans="67:67" x14ac:dyDescent="0.2">
      <c r="BO563" s="3"/>
    </row>
    <row r="564" spans="67:67" x14ac:dyDescent="0.2">
      <c r="BO564" s="3"/>
    </row>
    <row r="565" spans="67:67" x14ac:dyDescent="0.2">
      <c r="BO565" s="3"/>
    </row>
    <row r="566" spans="67:67" x14ac:dyDescent="0.2">
      <c r="BO566" s="3"/>
    </row>
    <row r="567" spans="67:67" x14ac:dyDescent="0.2">
      <c r="BO567" s="3"/>
    </row>
    <row r="568" spans="67:67" x14ac:dyDescent="0.2">
      <c r="BO568" s="3"/>
    </row>
    <row r="569" spans="67:67" x14ac:dyDescent="0.2">
      <c r="BO569" s="3"/>
    </row>
    <row r="570" spans="67:67" x14ac:dyDescent="0.2">
      <c r="BO570" s="3"/>
    </row>
    <row r="571" spans="67:67" x14ac:dyDescent="0.2">
      <c r="BO571" s="3"/>
    </row>
    <row r="572" spans="67:67" x14ac:dyDescent="0.2">
      <c r="BO572" s="3"/>
    </row>
    <row r="573" spans="67:67" x14ac:dyDescent="0.2">
      <c r="BO573" s="3"/>
    </row>
    <row r="574" spans="67:67" x14ac:dyDescent="0.2">
      <c r="BO574" s="3"/>
    </row>
    <row r="575" spans="67:67" x14ac:dyDescent="0.2">
      <c r="BO575" s="3"/>
    </row>
    <row r="576" spans="67:67" x14ac:dyDescent="0.2">
      <c r="BO576" s="3"/>
    </row>
    <row r="577" spans="67:67" x14ac:dyDescent="0.2">
      <c r="BO577" s="3"/>
    </row>
    <row r="578" spans="67:67" x14ac:dyDescent="0.2">
      <c r="BO578" s="3"/>
    </row>
    <row r="579" spans="67:67" x14ac:dyDescent="0.2">
      <c r="BO579" s="3"/>
    </row>
    <row r="580" spans="67:67" x14ac:dyDescent="0.2">
      <c r="BO580" s="3"/>
    </row>
    <row r="581" spans="67:67" x14ac:dyDescent="0.2">
      <c r="BO581" s="3"/>
    </row>
    <row r="582" spans="67:67" x14ac:dyDescent="0.2">
      <c r="BO582" s="3"/>
    </row>
    <row r="583" spans="67:67" x14ac:dyDescent="0.2">
      <c r="BO583" s="3"/>
    </row>
    <row r="584" spans="67:67" x14ac:dyDescent="0.2">
      <c r="BO584" s="3"/>
    </row>
    <row r="585" spans="67:67" x14ac:dyDescent="0.2">
      <c r="BO585" s="3"/>
    </row>
    <row r="586" spans="67:67" x14ac:dyDescent="0.2">
      <c r="BO586" s="3"/>
    </row>
    <row r="587" spans="67:67" x14ac:dyDescent="0.2">
      <c r="BO587" s="3"/>
    </row>
    <row r="588" spans="67:67" x14ac:dyDescent="0.2">
      <c r="BO588" s="3"/>
    </row>
    <row r="589" spans="67:67" x14ac:dyDescent="0.2">
      <c r="BO589" s="3"/>
    </row>
    <row r="590" spans="67:67" x14ac:dyDescent="0.2">
      <c r="BO590" s="3"/>
    </row>
    <row r="591" spans="67:67" x14ac:dyDescent="0.2">
      <c r="BO591" s="3"/>
    </row>
    <row r="592" spans="67:67" x14ac:dyDescent="0.2">
      <c r="BO592" s="3"/>
    </row>
    <row r="593" spans="67:67" x14ac:dyDescent="0.2">
      <c r="BO593" s="3"/>
    </row>
    <row r="594" spans="67:67" x14ac:dyDescent="0.2">
      <c r="BO594" s="3"/>
    </row>
    <row r="595" spans="67:67" x14ac:dyDescent="0.2">
      <c r="BO595" s="3"/>
    </row>
    <row r="596" spans="67:67" x14ac:dyDescent="0.2">
      <c r="BO596" s="3"/>
    </row>
    <row r="597" spans="67:67" x14ac:dyDescent="0.2">
      <c r="BO597" s="3"/>
    </row>
    <row r="598" spans="67:67" x14ac:dyDescent="0.2">
      <c r="BO598" s="3"/>
    </row>
    <row r="599" spans="67:67" x14ac:dyDescent="0.2">
      <c r="BO599" s="3"/>
    </row>
    <row r="600" spans="67:67" x14ac:dyDescent="0.2">
      <c r="BO600" s="3"/>
    </row>
    <row r="601" spans="67:67" x14ac:dyDescent="0.2">
      <c r="BO601" s="3"/>
    </row>
    <row r="602" spans="67:67" x14ac:dyDescent="0.2">
      <c r="BO602" s="3"/>
    </row>
    <row r="603" spans="67:67" x14ac:dyDescent="0.2">
      <c r="BO603" s="3"/>
    </row>
    <row r="604" spans="67:67" x14ac:dyDescent="0.2">
      <c r="BO604" s="3"/>
    </row>
    <row r="605" spans="67:67" x14ac:dyDescent="0.2">
      <c r="BO605" s="3"/>
    </row>
    <row r="606" spans="67:67" x14ac:dyDescent="0.2">
      <c r="BO606" s="3"/>
    </row>
    <row r="607" spans="67:67" x14ac:dyDescent="0.2">
      <c r="BO607" s="3"/>
    </row>
    <row r="608" spans="67:67" x14ac:dyDescent="0.2">
      <c r="BO608" s="3"/>
    </row>
    <row r="609" spans="67:67" x14ac:dyDescent="0.2">
      <c r="BO609" s="3"/>
    </row>
    <row r="610" spans="67:67" x14ac:dyDescent="0.2">
      <c r="BO610" s="3"/>
    </row>
    <row r="611" spans="67:67" x14ac:dyDescent="0.2">
      <c r="BO611" s="3"/>
    </row>
    <row r="612" spans="67:67" x14ac:dyDescent="0.2">
      <c r="BO612" s="3"/>
    </row>
    <row r="613" spans="67:67" x14ac:dyDescent="0.2">
      <c r="BO613" s="3"/>
    </row>
    <row r="614" spans="67:67" x14ac:dyDescent="0.2">
      <c r="BO614" s="3"/>
    </row>
    <row r="615" spans="67:67" x14ac:dyDescent="0.2">
      <c r="BO615" s="3"/>
    </row>
    <row r="616" spans="67:67" x14ac:dyDescent="0.2">
      <c r="BO616" s="3"/>
    </row>
    <row r="617" spans="67:67" x14ac:dyDescent="0.2">
      <c r="BO617" s="3"/>
    </row>
    <row r="618" spans="67:67" x14ac:dyDescent="0.2">
      <c r="BO618" s="3"/>
    </row>
    <row r="619" spans="67:67" x14ac:dyDescent="0.2">
      <c r="BO619" s="3"/>
    </row>
    <row r="620" spans="67:67" x14ac:dyDescent="0.2">
      <c r="BO620" s="3"/>
    </row>
    <row r="621" spans="67:67" x14ac:dyDescent="0.2">
      <c r="BO621" s="3"/>
    </row>
    <row r="622" spans="67:67" x14ac:dyDescent="0.2">
      <c r="BO622" s="3"/>
    </row>
    <row r="623" spans="67:67" x14ac:dyDescent="0.2">
      <c r="BO623" s="3"/>
    </row>
    <row r="624" spans="67:67" x14ac:dyDescent="0.2">
      <c r="BO624" s="3"/>
    </row>
    <row r="625" spans="67:67" x14ac:dyDescent="0.2">
      <c r="BO625" s="3"/>
    </row>
    <row r="626" spans="67:67" x14ac:dyDescent="0.2">
      <c r="BO626" s="3"/>
    </row>
    <row r="627" spans="67:67" x14ac:dyDescent="0.2">
      <c r="BO627" s="3"/>
    </row>
    <row r="628" spans="67:67" x14ac:dyDescent="0.2">
      <c r="BO628" s="3"/>
    </row>
    <row r="629" spans="67:67" x14ac:dyDescent="0.2">
      <c r="BO629" s="3"/>
    </row>
    <row r="630" spans="67:67" x14ac:dyDescent="0.2">
      <c r="BO630" s="3"/>
    </row>
    <row r="631" spans="67:67" x14ac:dyDescent="0.2">
      <c r="BO631" s="3"/>
    </row>
    <row r="632" spans="67:67" x14ac:dyDescent="0.2">
      <c r="BO632" s="3"/>
    </row>
    <row r="633" spans="67:67" x14ac:dyDescent="0.2">
      <c r="BO633" s="3"/>
    </row>
    <row r="634" spans="67:67" x14ac:dyDescent="0.2">
      <c r="BO634" s="3"/>
    </row>
    <row r="635" spans="67:67" x14ac:dyDescent="0.2">
      <c r="BO635" s="3"/>
    </row>
    <row r="636" spans="67:67" x14ac:dyDescent="0.2">
      <c r="BO636" s="3"/>
    </row>
    <row r="637" spans="67:67" x14ac:dyDescent="0.2">
      <c r="BO637" s="3"/>
    </row>
    <row r="638" spans="67:67" x14ac:dyDescent="0.2">
      <c r="BO638" s="3"/>
    </row>
    <row r="639" spans="67:67" x14ac:dyDescent="0.2">
      <c r="BO639" s="3"/>
    </row>
    <row r="640" spans="67:67" x14ac:dyDescent="0.2">
      <c r="BO640" s="3"/>
    </row>
    <row r="641" spans="67:67" x14ac:dyDescent="0.2">
      <c r="BO641" s="3"/>
    </row>
    <row r="642" spans="67:67" x14ac:dyDescent="0.2">
      <c r="BO642" s="3"/>
    </row>
    <row r="643" spans="67:67" x14ac:dyDescent="0.2">
      <c r="BO643" s="3"/>
    </row>
    <row r="644" spans="67:67" x14ac:dyDescent="0.2">
      <c r="BO644" s="3"/>
    </row>
    <row r="645" spans="67:67" x14ac:dyDescent="0.2">
      <c r="BO645" s="3"/>
    </row>
    <row r="646" spans="67:67" x14ac:dyDescent="0.2">
      <c r="BO646" s="3"/>
    </row>
    <row r="647" spans="67:67" x14ac:dyDescent="0.2">
      <c r="BO647" s="3"/>
    </row>
    <row r="648" spans="67:67" x14ac:dyDescent="0.2">
      <c r="BO648" s="3"/>
    </row>
    <row r="649" spans="67:67" x14ac:dyDescent="0.2">
      <c r="BO649" s="3"/>
    </row>
    <row r="650" spans="67:67" x14ac:dyDescent="0.2">
      <c r="BO650" s="3"/>
    </row>
    <row r="651" spans="67:67" x14ac:dyDescent="0.2">
      <c r="BO651" s="3"/>
    </row>
    <row r="652" spans="67:67" x14ac:dyDescent="0.2">
      <c r="BO652" s="3"/>
    </row>
    <row r="653" spans="67:67" x14ac:dyDescent="0.2">
      <c r="BO653" s="3"/>
    </row>
    <row r="654" spans="67:67" x14ac:dyDescent="0.2">
      <c r="BO654" s="3"/>
    </row>
    <row r="655" spans="67:67" x14ac:dyDescent="0.2">
      <c r="BO655" s="3"/>
    </row>
    <row r="656" spans="67:67" x14ac:dyDescent="0.2">
      <c r="BO656" s="3"/>
    </row>
    <row r="657" spans="67:67" x14ac:dyDescent="0.2">
      <c r="BO657" s="3"/>
    </row>
    <row r="658" spans="67:67" x14ac:dyDescent="0.2">
      <c r="BO658" s="3"/>
    </row>
    <row r="659" spans="67:67" x14ac:dyDescent="0.2">
      <c r="BO659" s="3"/>
    </row>
    <row r="660" spans="67:67" x14ac:dyDescent="0.2">
      <c r="BO660" s="3"/>
    </row>
    <row r="661" spans="67:67" x14ac:dyDescent="0.2">
      <c r="BO661" s="3"/>
    </row>
    <row r="662" spans="67:67" x14ac:dyDescent="0.2">
      <c r="BO662" s="3"/>
    </row>
    <row r="663" spans="67:67" x14ac:dyDescent="0.2">
      <c r="BO663" s="3"/>
    </row>
    <row r="664" spans="67:67" x14ac:dyDescent="0.2">
      <c r="BO664" s="3"/>
    </row>
    <row r="665" spans="67:67" x14ac:dyDescent="0.2">
      <c r="BO665" s="3"/>
    </row>
    <row r="666" spans="67:67" x14ac:dyDescent="0.2">
      <c r="BO666" s="3"/>
    </row>
    <row r="667" spans="67:67" x14ac:dyDescent="0.2">
      <c r="BO667" s="3"/>
    </row>
    <row r="668" spans="67:67" x14ac:dyDescent="0.2">
      <c r="BO668" s="3"/>
    </row>
    <row r="669" spans="67:67" x14ac:dyDescent="0.2">
      <c r="BO669" s="3"/>
    </row>
    <row r="670" spans="67:67" x14ac:dyDescent="0.2">
      <c r="BO670" s="3"/>
    </row>
    <row r="671" spans="67:67" x14ac:dyDescent="0.2">
      <c r="BO671" s="3"/>
    </row>
    <row r="672" spans="67:67" x14ac:dyDescent="0.2">
      <c r="BO672" s="3"/>
    </row>
    <row r="673" spans="67:67" x14ac:dyDescent="0.2">
      <c r="BO673" s="3"/>
    </row>
    <row r="674" spans="67:67" x14ac:dyDescent="0.2">
      <c r="BO674" s="3"/>
    </row>
    <row r="675" spans="67:67" x14ac:dyDescent="0.2">
      <c r="BO675" s="3"/>
    </row>
    <row r="676" spans="67:67" x14ac:dyDescent="0.2">
      <c r="BO676" s="3"/>
    </row>
    <row r="677" spans="67:67" x14ac:dyDescent="0.2">
      <c r="BO677" s="3"/>
    </row>
    <row r="678" spans="67:67" x14ac:dyDescent="0.2">
      <c r="BO678" s="3"/>
    </row>
    <row r="679" spans="67:67" x14ac:dyDescent="0.2">
      <c r="BO679" s="3"/>
    </row>
    <row r="680" spans="67:67" x14ac:dyDescent="0.2">
      <c r="BO680" s="3"/>
    </row>
    <row r="681" spans="67:67" x14ac:dyDescent="0.2">
      <c r="BO681" s="3"/>
    </row>
    <row r="682" spans="67:67" x14ac:dyDescent="0.2">
      <c r="BO682" s="3"/>
    </row>
    <row r="683" spans="67:67" x14ac:dyDescent="0.2">
      <c r="BO683" s="3"/>
    </row>
    <row r="684" spans="67:67" x14ac:dyDescent="0.2">
      <c r="BO684" s="3"/>
    </row>
    <row r="685" spans="67:67" x14ac:dyDescent="0.2">
      <c r="BO685" s="3"/>
    </row>
    <row r="686" spans="67:67" x14ac:dyDescent="0.2">
      <c r="BO686" s="3"/>
    </row>
    <row r="687" spans="67:67" x14ac:dyDescent="0.2">
      <c r="BO687" s="3"/>
    </row>
    <row r="688" spans="67:67" x14ac:dyDescent="0.2">
      <c r="BO688" s="3"/>
    </row>
    <row r="689" spans="67:67" x14ac:dyDescent="0.2">
      <c r="BO689" s="3"/>
    </row>
    <row r="690" spans="67:67" x14ac:dyDescent="0.2">
      <c r="BO690" s="3"/>
    </row>
    <row r="691" spans="67:67" x14ac:dyDescent="0.2">
      <c r="BO691" s="3"/>
    </row>
    <row r="692" spans="67:67" x14ac:dyDescent="0.2">
      <c r="BO692" s="3"/>
    </row>
    <row r="693" spans="67:67" x14ac:dyDescent="0.2">
      <c r="BO693" s="3"/>
    </row>
    <row r="694" spans="67:67" x14ac:dyDescent="0.2">
      <c r="BO694" s="3"/>
    </row>
    <row r="695" spans="67:67" x14ac:dyDescent="0.2">
      <c r="BO695" s="3"/>
    </row>
    <row r="696" spans="67:67" x14ac:dyDescent="0.2">
      <c r="BO696" s="3"/>
    </row>
    <row r="697" spans="67:67" x14ac:dyDescent="0.2">
      <c r="BO697" s="3"/>
    </row>
    <row r="698" spans="67:67" x14ac:dyDescent="0.2">
      <c r="BO698" s="3"/>
    </row>
    <row r="699" spans="67:67" x14ac:dyDescent="0.2">
      <c r="BO699" s="3"/>
    </row>
    <row r="700" spans="67:67" x14ac:dyDescent="0.2">
      <c r="BO700" s="3"/>
    </row>
    <row r="701" spans="67:67" x14ac:dyDescent="0.2">
      <c r="BO701" s="3"/>
    </row>
    <row r="702" spans="67:67" x14ac:dyDescent="0.2">
      <c r="BO702" s="3"/>
    </row>
    <row r="703" spans="67:67" x14ac:dyDescent="0.2">
      <c r="BO703" s="3"/>
    </row>
    <row r="704" spans="67:67" x14ac:dyDescent="0.2">
      <c r="BO704" s="3"/>
    </row>
    <row r="705" spans="67:67" x14ac:dyDescent="0.2">
      <c r="BO705" s="3"/>
    </row>
    <row r="706" spans="67:67" x14ac:dyDescent="0.2">
      <c r="BO706" s="3"/>
    </row>
    <row r="707" spans="67:67" x14ac:dyDescent="0.2">
      <c r="BO707" s="3"/>
    </row>
    <row r="708" spans="67:67" x14ac:dyDescent="0.2">
      <c r="BO708" s="3"/>
    </row>
    <row r="709" spans="67:67" x14ac:dyDescent="0.2">
      <c r="BO709" s="3"/>
    </row>
    <row r="710" spans="67:67" x14ac:dyDescent="0.2">
      <c r="BO710" s="3"/>
    </row>
    <row r="711" spans="67:67" x14ac:dyDescent="0.2">
      <c r="BO711" s="3"/>
    </row>
    <row r="712" spans="67:67" x14ac:dyDescent="0.2">
      <c r="BO712" s="3"/>
    </row>
    <row r="713" spans="67:67" x14ac:dyDescent="0.2">
      <c r="BO713" s="3"/>
    </row>
    <row r="714" spans="67:67" x14ac:dyDescent="0.2">
      <c r="BO714" s="3"/>
    </row>
    <row r="715" spans="67:67" x14ac:dyDescent="0.2">
      <c r="BO715" s="3"/>
    </row>
    <row r="716" spans="67:67" x14ac:dyDescent="0.2">
      <c r="BO716" s="3"/>
    </row>
    <row r="717" spans="67:67" x14ac:dyDescent="0.2">
      <c r="BO717" s="3"/>
    </row>
    <row r="718" spans="67:67" x14ac:dyDescent="0.2">
      <c r="BO718" s="3"/>
    </row>
    <row r="719" spans="67:67" x14ac:dyDescent="0.2">
      <c r="BO719" s="3"/>
    </row>
    <row r="720" spans="67:67" x14ac:dyDescent="0.2">
      <c r="BO720" s="3"/>
    </row>
    <row r="721" spans="67:67" x14ac:dyDescent="0.2">
      <c r="BO721" s="3"/>
    </row>
    <row r="722" spans="67:67" x14ac:dyDescent="0.2">
      <c r="BO722" s="3"/>
    </row>
    <row r="723" spans="67:67" x14ac:dyDescent="0.2">
      <c r="BO723" s="3"/>
    </row>
    <row r="724" spans="67:67" x14ac:dyDescent="0.2">
      <c r="BO724" s="3"/>
    </row>
    <row r="725" spans="67:67" x14ac:dyDescent="0.2">
      <c r="BO725" s="3"/>
    </row>
    <row r="726" spans="67:67" x14ac:dyDescent="0.2">
      <c r="BO726" s="3"/>
    </row>
    <row r="727" spans="67:67" x14ac:dyDescent="0.2">
      <c r="BO727" s="3"/>
    </row>
    <row r="728" spans="67:67" x14ac:dyDescent="0.2">
      <c r="BO728" s="3"/>
    </row>
    <row r="729" spans="67:67" x14ac:dyDescent="0.2">
      <c r="BO729" s="3"/>
    </row>
    <row r="730" spans="67:67" x14ac:dyDescent="0.2">
      <c r="BO730" s="3"/>
    </row>
    <row r="731" spans="67:67" x14ac:dyDescent="0.2">
      <c r="BO731" s="3"/>
    </row>
    <row r="732" spans="67:67" x14ac:dyDescent="0.2">
      <c r="BO732" s="3"/>
    </row>
    <row r="733" spans="67:67" x14ac:dyDescent="0.2">
      <c r="BO733" s="3"/>
    </row>
    <row r="734" spans="67:67" x14ac:dyDescent="0.2">
      <c r="BO734" s="3"/>
    </row>
    <row r="735" spans="67:67" x14ac:dyDescent="0.2">
      <c r="BO735" s="3"/>
    </row>
    <row r="736" spans="67:67" x14ac:dyDescent="0.2">
      <c r="BO736" s="3"/>
    </row>
    <row r="737" spans="67:67" x14ac:dyDescent="0.2">
      <c r="BO737" s="3"/>
    </row>
    <row r="738" spans="67:67" x14ac:dyDescent="0.2">
      <c r="BO738" s="3"/>
    </row>
    <row r="739" spans="67:67" x14ac:dyDescent="0.2">
      <c r="BO739" s="3"/>
    </row>
    <row r="740" spans="67:67" x14ac:dyDescent="0.2">
      <c r="BO740" s="3"/>
    </row>
    <row r="741" spans="67:67" x14ac:dyDescent="0.2">
      <c r="BO741" s="3"/>
    </row>
    <row r="742" spans="67:67" x14ac:dyDescent="0.2">
      <c r="BO742" s="3"/>
    </row>
    <row r="743" spans="67:67" x14ac:dyDescent="0.2">
      <c r="BO743" s="3"/>
    </row>
    <row r="744" spans="67:67" x14ac:dyDescent="0.2">
      <c r="BO744" s="3"/>
    </row>
    <row r="745" spans="67:67" x14ac:dyDescent="0.2">
      <c r="BO745" s="3"/>
    </row>
    <row r="746" spans="67:67" x14ac:dyDescent="0.2">
      <c r="BO746" s="3"/>
    </row>
    <row r="747" spans="67:67" x14ac:dyDescent="0.2">
      <c r="BO747" s="3"/>
    </row>
    <row r="748" spans="67:67" x14ac:dyDescent="0.2">
      <c r="BO748" s="3"/>
    </row>
    <row r="749" spans="67:67" x14ac:dyDescent="0.2">
      <c r="BO749" s="3"/>
    </row>
    <row r="750" spans="67:67" x14ac:dyDescent="0.2">
      <c r="BO750" s="3"/>
    </row>
    <row r="751" spans="67:67" x14ac:dyDescent="0.2">
      <c r="BO751" s="3"/>
    </row>
    <row r="752" spans="67:67" x14ac:dyDescent="0.2">
      <c r="BO752" s="3"/>
    </row>
    <row r="753" spans="67:67" x14ac:dyDescent="0.2">
      <c r="BO753" s="3"/>
    </row>
    <row r="754" spans="67:67" x14ac:dyDescent="0.2">
      <c r="BO754" s="3"/>
    </row>
    <row r="755" spans="67:67" x14ac:dyDescent="0.2">
      <c r="BO755" s="3"/>
    </row>
    <row r="756" spans="67:67" x14ac:dyDescent="0.2">
      <c r="BO756" s="3"/>
    </row>
    <row r="757" spans="67:67" x14ac:dyDescent="0.2">
      <c r="BO757" s="3"/>
    </row>
    <row r="758" spans="67:67" x14ac:dyDescent="0.2">
      <c r="BO758" s="3"/>
    </row>
    <row r="759" spans="67:67" x14ac:dyDescent="0.2">
      <c r="BO759" s="3"/>
    </row>
    <row r="760" spans="67:67" x14ac:dyDescent="0.2">
      <c r="BO760" s="3"/>
    </row>
    <row r="761" spans="67:67" x14ac:dyDescent="0.2">
      <c r="BO761" s="3"/>
    </row>
  </sheetData>
  <sortState ref="S110:Y151">
    <sortCondition ref="S110:S151"/>
  </sortState>
  <mergeCells count="18">
    <mergeCell ref="O10:O13"/>
    <mergeCell ref="P10:Q11"/>
    <mergeCell ref="P12:P13"/>
    <mergeCell ref="Q12:Q13"/>
    <mergeCell ref="B5:C13"/>
    <mergeCell ref="D5:Q6"/>
    <mergeCell ref="D7:G9"/>
    <mergeCell ref="H7:K9"/>
    <mergeCell ref="L7:Q9"/>
    <mergeCell ref="D10:D13"/>
    <mergeCell ref="E10:E13"/>
    <mergeCell ref="F10:G13"/>
    <mergeCell ref="H10:H13"/>
    <mergeCell ref="I10:I13"/>
    <mergeCell ref="L10:M13"/>
    <mergeCell ref="N10:N13"/>
    <mergeCell ref="J10:J13"/>
    <mergeCell ref="K10:K13"/>
  </mergeCells>
  <phoneticPr fontId="0" type="noConversion"/>
  <pageMargins left="0.75" right="0.75" top="1" bottom="1" header="0.5" footer="0.5"/>
  <pageSetup scale="42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FABDB0-E46F-41AE-B952-937FBF80E9A6}"/>
</file>

<file path=customXml/itemProps2.xml><?xml version="1.0" encoding="utf-8"?>
<ds:datastoreItem xmlns:ds="http://schemas.openxmlformats.org/officeDocument/2006/customXml" ds:itemID="{32995EC0-4B3B-4CFD-BAEA-5D5CDF886A22}"/>
</file>

<file path=customXml/itemProps3.xml><?xml version="1.0" encoding="utf-8"?>
<ds:datastoreItem xmlns:ds="http://schemas.openxmlformats.org/officeDocument/2006/customXml" ds:itemID="{645BDF70-C6CA-42BC-9B36-63476CA9BC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Jesse</dc:creator>
  <cp:lastModifiedBy>Jesse Ash</cp:lastModifiedBy>
  <cp:lastPrinted>2019-10-09T13:54:43Z</cp:lastPrinted>
  <dcterms:created xsi:type="dcterms:W3CDTF">2003-04-24T14:06:32Z</dcterms:created>
  <dcterms:modified xsi:type="dcterms:W3CDTF">2019-10-09T13:55:02Z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