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8\SEPT18\"/>
    </mc:Choice>
  </mc:AlternateContent>
  <xr:revisionPtr revIDLastSave="0" documentId="8_{93EB6F6D-632A-4ED3-956E-30D99452C7B3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1A1" sheetId="1" r:id="rId1"/>
  </sheets>
  <definedNames>
    <definedName name="_xlnm.Print_Area" localSheetId="0">'1A1'!$A$2:$P$84</definedName>
  </definedNames>
  <calcPr calcId="179017"/>
</workbook>
</file>

<file path=xl/calcChain.xml><?xml version="1.0" encoding="utf-8"?>
<calcChain xmlns="http://schemas.openxmlformats.org/spreadsheetml/2006/main">
  <c r="I70" i="1" l="1"/>
  <c r="I68" i="1"/>
  <c r="I67" i="1"/>
  <c r="I63" i="1"/>
  <c r="I61" i="1"/>
  <c r="I57" i="1"/>
  <c r="I51" i="1"/>
  <c r="I50" i="1"/>
  <c r="I44" i="1"/>
  <c r="I43" i="1"/>
  <c r="I42" i="1"/>
  <c r="H41" i="1"/>
  <c r="I41" i="1" s="1"/>
  <c r="G41" i="1"/>
  <c r="E41" i="1"/>
  <c r="D41" i="1"/>
  <c r="C41" i="1"/>
  <c r="I39" i="1"/>
  <c r="P38" i="1"/>
  <c r="O38" i="1"/>
  <c r="I38" i="1"/>
  <c r="I37" i="1"/>
  <c r="P36" i="1"/>
  <c r="O36" i="1"/>
  <c r="N36" i="1"/>
  <c r="M36" i="1"/>
  <c r="L36" i="1"/>
  <c r="H36" i="1"/>
  <c r="I36" i="1" s="1"/>
  <c r="G36" i="1"/>
  <c r="E36" i="1"/>
  <c r="D36" i="1"/>
  <c r="C36" i="1"/>
  <c r="P34" i="1"/>
  <c r="O34" i="1"/>
  <c r="I34" i="1"/>
  <c r="I33" i="1"/>
  <c r="P32" i="1"/>
  <c r="O32" i="1"/>
  <c r="I32" i="1"/>
  <c r="I31" i="1"/>
  <c r="P30" i="1"/>
  <c r="O30" i="1"/>
  <c r="I30" i="1"/>
  <c r="I29" i="1"/>
  <c r="N28" i="1"/>
  <c r="P28" i="1" s="1"/>
  <c r="M28" i="1"/>
  <c r="L28" i="1"/>
  <c r="H28" i="1"/>
  <c r="G28" i="1"/>
  <c r="I28" i="1" s="1"/>
  <c r="E28" i="1"/>
  <c r="D28" i="1"/>
  <c r="C28" i="1"/>
  <c r="N25" i="1"/>
  <c r="M25" i="1"/>
  <c r="L25" i="1"/>
  <c r="H25" i="1"/>
  <c r="I25" i="1" s="1"/>
  <c r="G25" i="1"/>
  <c r="E25" i="1"/>
  <c r="E23" i="1" s="1"/>
  <c r="D25" i="1"/>
  <c r="D23" i="1" s="1"/>
  <c r="C25" i="1"/>
  <c r="N24" i="1"/>
  <c r="M24" i="1"/>
  <c r="P24" i="1" s="1"/>
  <c r="L24" i="1"/>
  <c r="L23" i="1" s="1"/>
  <c r="H24" i="1"/>
  <c r="H23" i="1" s="1"/>
  <c r="I23" i="1" s="1"/>
  <c r="G24" i="1"/>
  <c r="G23" i="1" s="1"/>
  <c r="E24" i="1"/>
  <c r="D24" i="1"/>
  <c r="C24" i="1"/>
  <c r="N23" i="1"/>
  <c r="P23" i="1" s="1"/>
  <c r="M23" i="1"/>
  <c r="C23" i="1"/>
  <c r="N22" i="1"/>
  <c r="N19" i="1" s="1"/>
  <c r="M22" i="1"/>
  <c r="L22" i="1"/>
  <c r="H22" i="1"/>
  <c r="G22" i="1"/>
  <c r="I22" i="1" s="1"/>
  <c r="E22" i="1"/>
  <c r="D22" i="1"/>
  <c r="C22" i="1"/>
  <c r="C19" i="1" s="1"/>
  <c r="C17" i="1" s="1"/>
  <c r="P21" i="1"/>
  <c r="N21" i="1"/>
  <c r="M21" i="1"/>
  <c r="L21" i="1"/>
  <c r="O21" i="1" s="1"/>
  <c r="H21" i="1"/>
  <c r="H19" i="1" s="1"/>
  <c r="G21" i="1"/>
  <c r="G19" i="1" s="1"/>
  <c r="G17" i="1" s="1"/>
  <c r="E21" i="1"/>
  <c r="D21" i="1"/>
  <c r="C21" i="1"/>
  <c r="N20" i="1"/>
  <c r="P20" i="1" s="1"/>
  <c r="M20" i="1"/>
  <c r="M19" i="1" s="1"/>
  <c r="M17" i="1" s="1"/>
  <c r="L20" i="1"/>
  <c r="L19" i="1" s="1"/>
  <c r="L17" i="1" s="1"/>
  <c r="I20" i="1"/>
  <c r="H20" i="1"/>
  <c r="G20" i="1"/>
  <c r="E20" i="1"/>
  <c r="D20" i="1"/>
  <c r="C20" i="1"/>
  <c r="E19" i="1"/>
  <c r="E17" i="1" s="1"/>
  <c r="D19" i="1"/>
  <c r="D17" i="1" s="1"/>
  <c r="P15" i="1"/>
  <c r="O15" i="1"/>
  <c r="I15" i="1"/>
  <c r="H17" i="1" l="1"/>
  <c r="I17" i="1" s="1"/>
  <c r="I19" i="1"/>
  <c r="P19" i="1"/>
  <c r="N17" i="1"/>
  <c r="O19" i="1"/>
  <c r="O20" i="1"/>
  <c r="I24" i="1"/>
  <c r="O28" i="1"/>
  <c r="I21" i="1"/>
  <c r="O23" i="1"/>
  <c r="O24" i="1"/>
  <c r="P17" i="1" l="1"/>
  <c r="O17" i="1"/>
</calcChain>
</file>

<file path=xl/sharedStrings.xml><?xml version="1.0" encoding="utf-8"?>
<sst xmlns="http://schemas.openxmlformats.org/spreadsheetml/2006/main" count="84" uniqueCount="75">
  <si>
    <t>Table 1A.1</t>
  </si>
  <si>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</si>
  <si>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</si>
  <si>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</si>
  <si>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</si>
  <si>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</si>
  <si>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</si>
  <si>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</si>
  <si>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</si>
  <si>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</si>
  <si>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</si>
  <si>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</si>
  <si>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</si>
  <si>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</si>
  <si>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</si>
  <si>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</si>
  <si>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</si>
  <si>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</si>
  <si>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</si>
  <si>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</si>
  <si>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</si>
  <si>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</si>
  <si>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</si>
  <si>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</si>
  <si>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</si>
  <si>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</si>
  <si>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</si>
  <si>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</si>
  <si>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</si>
  <si>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</si>
  <si>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</si>
  <si>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</si>
  <si>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</si>
  <si>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</si>
  <si>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</si>
  <si>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</si>
  <si>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</si>
  <si>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</si>
  <si>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</si>
  <si>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</si>
  <si>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</si>
  <si>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</si>
  <si>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</si>
  <si>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</si>
  <si>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</si>
  <si>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</si>
  <si>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</si>
  <si>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</si>
  <si>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</si>
  <si>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</si>
  <si>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</si>
  <si>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</si>
  <si>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</si>
  <si>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</si>
  <si>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</si>
  <si>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</si>
  <si>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</si>
  <si>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</si>
  <si>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</si>
  <si>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</si>
  <si>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</si>
  <si>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</si>
  <si>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</si>
  <si>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NEW HOUSING UNITS AUTHORIZED FOR CONSTRUCTION BY BUILDING PERMITS</t>
  </si>
  <si>
    <t>STATE OF MARYLAND (2)</t>
  </si>
  <si>
    <t>STATE SUM OF MONTHLY REPORTING PIPs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</si>
  <si>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</si>
  <si>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</si>
  <si>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</si>
  <si>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</si>
  <si>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 xml:space="preserve">     URBAN (7)</t>
  </si>
  <si>
    <t xml:space="preserve">     NON SUBURBAN (8)</t>
  </si>
  <si>
    <t>PREPARED BY MD DEPARTMENT OF PLANNING.  PLANNING SERVICES. 2018.</t>
  </si>
  <si>
    <r>
      <t>ALL NEW CONSTRUCTION</t>
    </r>
    <r>
      <rPr>
        <b/>
        <sz val="8"/>
        <rFont val="Cambria"/>
        <family val="1"/>
      </rPr>
      <t>(1)</t>
    </r>
  </si>
  <si>
    <t>NEW HOUSING CONSTRUCTION AND VALUE :  September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</si>
</sst>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</numFmts>
  <fonts count="13" x14ac:knownFonts="1">
    <font>
      <sz val="10"/>
      <name val="Arial"/>
    </font>
    <font>
      <sz val="10"/>
      <name val="Arial"/>
    </font>
    <font>
      <b/>
      <sz val="10"/>
      <name val="Cambria"/>
      <family val="1"/>
    </font>
    <font>
      <sz val="10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b/>
      <sz val="14"/>
      <name val="Cambria"/>
      <family val="1"/>
    </font>
    <font>
      <b/>
      <sz val="14"/>
      <color rgb="FFFF0000"/>
      <name val="Cambria"/>
      <family val="1"/>
    </font>
    <font>
      <b/>
      <sz val="8"/>
      <name val="Cambria"/>
      <family val="1"/>
    </font>
    <font>
      <b/>
      <u val="singleAccounting"/>
      <sz val="10"/>
      <name val="Cambria"/>
      <family val="1"/>
    </font>
    <font>
      <b/>
      <u/>
      <sz val="10"/>
      <name val="Cambria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41" fontId="3" fillId="0" borderId="0" xfId="0" applyNumberFormat="1" applyFont="1"/>
    <xf numFmtId="42" fontId="3" fillId="0" borderId="0" xfId="0" applyNumberFormat="1" applyFont="1"/>
    <xf numFmtId="3" fontId="2" fillId="0" borderId="0" xfId="0" applyNumberFormat="1" applyFont="1"/>
    <xf numFmtId="0" fontId="3" fillId="0" borderId="0" xfId="0" applyFont="1"/>
    <xf numFmtId="0" fontId="2" fillId="0" borderId="0" xfId="0" applyFont="1" applyBorder="1"/>
    <xf numFmtId="41" fontId="5" fillId="0" borderId="0" xfId="0" applyNumberFormat="1" applyFont="1"/>
    <xf numFmtId="42" fontId="5" fillId="0" borderId="0" xfId="0" applyNumberFormat="1" applyFont="1"/>
    <xf numFmtId="0" fontId="5" fillId="0" borderId="0" xfId="0" applyFont="1"/>
    <xf numFmtId="0" fontId="4" fillId="0" borderId="0" xfId="0" applyFont="1" applyBorder="1"/>
    <xf numFmtId="49" fontId="4" fillId="0" borderId="0" xfId="0" applyNumberFormat="1" applyFont="1"/>
    <xf numFmtId="49" fontId="5" fillId="0" borderId="0" xfId="0" applyNumberFormat="1" applyFont="1"/>
    <xf numFmtId="0" fontId="8" fillId="0" borderId="0" xfId="0" applyFont="1"/>
    <xf numFmtId="41" fontId="8" fillId="0" borderId="0" xfId="0" applyNumberFormat="1" applyFont="1"/>
    <xf numFmtId="42" fontId="8" fillId="0" borderId="0" xfId="0" applyNumberFormat="1" applyFont="1"/>
    <xf numFmtId="0" fontId="3" fillId="0" borderId="0" xfId="0" applyNumberFormat="1" applyFont="1" applyAlignment="1">
      <alignment horizontal="center"/>
    </xf>
    <xf numFmtId="3" fontId="8" fillId="0" borderId="0" xfId="0" applyNumberFormat="1" applyFont="1"/>
    <xf numFmtId="0" fontId="9" fillId="0" borderId="0" xfId="0" applyFont="1"/>
    <xf numFmtId="41" fontId="9" fillId="0" borderId="0" xfId="0" applyNumberFormat="1" applyFont="1"/>
    <xf numFmtId="3" fontId="2" fillId="0" borderId="3" xfId="0" applyNumberFormat="1" applyFont="1" applyBorder="1"/>
    <xf numFmtId="0" fontId="3" fillId="0" borderId="4" xfId="0" applyFont="1" applyBorder="1"/>
    <xf numFmtId="41" fontId="3" fillId="0" borderId="4" xfId="0" applyNumberFormat="1" applyFont="1" applyBorder="1"/>
    <xf numFmtId="42" fontId="3" fillId="0" borderId="4" xfId="0" applyNumberFormat="1" applyFont="1" applyBorder="1"/>
    <xf numFmtId="0" fontId="3" fillId="0" borderId="4" xfId="0" applyNumberFormat="1" applyFont="1" applyBorder="1" applyAlignment="1">
      <alignment horizontal="center"/>
    </xf>
    <xf numFmtId="42" fontId="3" fillId="0" borderId="5" xfId="0" applyNumberFormat="1" applyFont="1" applyBorder="1"/>
    <xf numFmtId="3" fontId="2" fillId="0" borderId="6" xfId="0" applyNumberFormat="1" applyFont="1" applyBorder="1"/>
    <xf numFmtId="0" fontId="3" fillId="0" borderId="0" xfId="0" applyFont="1" applyBorder="1"/>
    <xf numFmtId="41" fontId="8" fillId="0" borderId="2" xfId="0" applyNumberFormat="1" applyFont="1" applyBorder="1" applyAlignment="1">
      <alignment horizontal="centerContinuous"/>
    </xf>
    <xf numFmtId="42" fontId="8" fillId="0" borderId="2" xfId="0" applyNumberFormat="1" applyFont="1" applyBorder="1" applyAlignment="1">
      <alignment horizontal="centerContinuous"/>
    </xf>
    <xf numFmtId="0" fontId="8" fillId="0" borderId="2" xfId="0" applyNumberFormat="1" applyFont="1" applyBorder="1" applyAlignment="1">
      <alignment horizontal="centerContinuous"/>
    </xf>
    <xf numFmtId="42" fontId="8" fillId="0" borderId="7" xfId="0" applyNumberFormat="1" applyFont="1" applyBorder="1" applyAlignment="1">
      <alignment horizontal="centerContinuous"/>
    </xf>
    <xf numFmtId="41" fontId="3" fillId="0" borderId="0" xfId="0" applyNumberFormat="1" applyFont="1" applyBorder="1" applyAlignment="1">
      <alignment horizontal="centerContinuous"/>
    </xf>
    <xf numFmtId="42" fontId="3" fillId="0" borderId="0" xfId="0" applyNumberFormat="1" applyFont="1" applyBorder="1" applyAlignment="1">
      <alignment horizontal="centerContinuous"/>
    </xf>
    <xf numFmtId="41" fontId="3" fillId="0" borderId="0" xfId="0" applyNumberFormat="1" applyFont="1" applyBorder="1"/>
    <xf numFmtId="42" fontId="3" fillId="0" borderId="0" xfId="0" applyNumberFormat="1" applyFont="1" applyBorder="1"/>
    <xf numFmtId="0" fontId="3" fillId="0" borderId="0" xfId="0" applyNumberFormat="1" applyFont="1" applyBorder="1" applyAlignment="1">
      <alignment horizontal="center"/>
    </xf>
    <xf numFmtId="42" fontId="3" fillId="0" borderId="8" xfId="0" applyNumberFormat="1" applyFont="1" applyBorder="1"/>
    <xf numFmtId="41" fontId="2" fillId="0" borderId="2" xfId="0" applyNumberFormat="1" applyFont="1" applyBorder="1" applyAlignment="1">
      <alignment horizontal="centerContinuous"/>
    </xf>
    <xf numFmtId="42" fontId="2" fillId="0" borderId="2" xfId="0" applyNumberFormat="1" applyFont="1" applyBorder="1" applyAlignment="1">
      <alignment horizontal="centerContinuous"/>
    </xf>
    <xf numFmtId="41" fontId="2" fillId="0" borderId="0" xfId="0" applyNumberFormat="1" applyFont="1" applyBorder="1"/>
    <xf numFmtId="0" fontId="2" fillId="0" borderId="2" xfId="0" applyNumberFormat="1" applyFont="1" applyBorder="1" applyAlignment="1">
      <alignment horizontal="center"/>
    </xf>
    <xf numFmtId="41" fontId="2" fillId="0" borderId="0" xfId="0" applyNumberFormat="1" applyFont="1" applyBorder="1" applyAlignment="1">
      <alignment horizontal="centerContinuous"/>
    </xf>
    <xf numFmtId="42" fontId="2" fillId="0" borderId="7" xfId="0" applyNumberFormat="1" applyFont="1" applyBorder="1" applyAlignment="1">
      <alignment horizontal="centerContinuous"/>
    </xf>
    <xf numFmtId="42" fontId="2" fillId="0" borderId="0" xfId="0" applyNumberFormat="1" applyFont="1" applyBorder="1"/>
    <xf numFmtId="0" fontId="2" fillId="0" borderId="0" xfId="0" applyNumberFormat="1" applyFont="1" applyBorder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2" fontId="2" fillId="0" borderId="8" xfId="0" applyNumberFormat="1" applyFont="1" applyBorder="1"/>
    <xf numFmtId="42" fontId="2" fillId="0" borderId="0" xfId="0" applyNumberFormat="1" applyFont="1" applyBorder="1" applyAlignment="1">
      <alignment horizontal="center"/>
    </xf>
    <xf numFmtId="42" fontId="2" fillId="0" borderId="8" xfId="0" applyNumberFormat="1" applyFont="1" applyBorder="1" applyAlignment="1">
      <alignment horizontal="center"/>
    </xf>
    <xf numFmtId="3" fontId="11" fillId="0" borderId="6" xfId="0" applyNumberFormat="1" applyFont="1" applyBorder="1" applyAlignment="1">
      <alignment horizontal="center"/>
    </xf>
    <xf numFmtId="41" fontId="11" fillId="0" borderId="0" xfId="0" applyNumberFormat="1" applyFont="1" applyBorder="1" applyAlignment="1">
      <alignment horizontal="center"/>
    </xf>
    <xf numFmtId="42" fontId="11" fillId="0" borderId="0" xfId="0" applyNumberFormat="1" applyFont="1" applyBorder="1" applyAlignment="1">
      <alignment horizontal="center"/>
    </xf>
    <xf numFmtId="0" fontId="12" fillId="0" borderId="0" xfId="0" applyFont="1"/>
    <xf numFmtId="42" fontId="11" fillId="0" borderId="8" xfId="0" applyNumberFormat="1" applyFont="1" applyBorder="1" applyAlignment="1">
      <alignment horizontal="center"/>
    </xf>
    <xf numFmtId="3" fontId="3" fillId="0" borderId="6" xfId="0" applyNumberFormat="1" applyFont="1" applyBorder="1"/>
    <xf numFmtId="41" fontId="4" fillId="0" borderId="6" xfId="0" applyNumberFormat="1" applyFont="1" applyBorder="1"/>
    <xf numFmtId="41" fontId="5" fillId="0" borderId="0" xfId="0" applyNumberFormat="1" applyFont="1" applyBorder="1"/>
    <xf numFmtId="42" fontId="5" fillId="0" borderId="0" xfId="0" applyNumberFormat="1" applyFont="1" applyBorder="1"/>
    <xf numFmtId="42" fontId="5" fillId="0" borderId="0" xfId="1" applyNumberFormat="1" applyFont="1" applyBorder="1"/>
    <xf numFmtId="42" fontId="5" fillId="0" borderId="8" xfId="0" applyNumberFormat="1" applyFont="1" applyBorder="1"/>
    <xf numFmtId="3" fontId="4" fillId="0" borderId="6" xfId="0" applyNumberFormat="1" applyFont="1" applyBorder="1"/>
    <xf numFmtId="0" fontId="5" fillId="0" borderId="0" xfId="0" applyFont="1" applyBorder="1"/>
    <xf numFmtId="1" fontId="5" fillId="0" borderId="0" xfId="0" applyNumberFormat="1" applyFont="1" applyBorder="1" applyAlignment="1">
      <alignment horizontal="center"/>
    </xf>
    <xf numFmtId="0" fontId="4" fillId="0" borderId="6" xfId="0" applyFont="1" applyBorder="1"/>
    <xf numFmtId="3" fontId="6" fillId="0" borderId="6" xfId="0" applyNumberFormat="1" applyFont="1" applyBorder="1"/>
    <xf numFmtId="0" fontId="5" fillId="0" borderId="6" xfId="0" applyFont="1" applyBorder="1"/>
    <xf numFmtId="0" fontId="5" fillId="0" borderId="0" xfId="0" applyNumberFormat="1" applyFont="1" applyBorder="1" applyAlignment="1">
      <alignment horizontal="center"/>
    </xf>
    <xf numFmtId="3" fontId="5" fillId="0" borderId="6" xfId="0" applyNumberFormat="1" applyFont="1" applyBorder="1"/>
    <xf numFmtId="0" fontId="7" fillId="0" borderId="6" xfId="0" applyFont="1" applyBorder="1"/>
    <xf numFmtId="42" fontId="5" fillId="0" borderId="6" xfId="0" applyNumberFormat="1" applyFont="1" applyBorder="1"/>
    <xf numFmtId="0" fontId="5" fillId="0" borderId="9" xfId="0" applyFont="1" applyBorder="1"/>
    <xf numFmtId="42" fontId="5" fillId="0" borderId="1" xfId="0" applyNumberFormat="1" applyFont="1" applyBorder="1"/>
    <xf numFmtId="41" fontId="5" fillId="0" borderId="1" xfId="0" applyNumberFormat="1" applyFont="1" applyBorder="1"/>
    <xf numFmtId="42" fontId="5" fillId="0" borderId="10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84"/>
  <sheetViews>
    <sheetView tabSelected="1" workbookViewId="0">
      <selection activeCell="A2" sqref="A2:P84"/>
    </sheetView>
  </sheetViews>
  <sheetFormatPr defaultRowHeight="12.75" x14ac:dyDescent="0.2"/>
  <cols>
    <col min="1" max="1" width="41.28515625" style="5" customWidth="1"/>
    <col min="2" max="2" width="2" style="5" customWidth="1"/>
    <col min="3" max="3" width="12" style="2" customWidth="1"/>
    <col min="4" max="4" width="8" style="2" bestFit="1" customWidth="1"/>
    <col min="5" max="5" width="15.28515625" style="3" bestFit="1" customWidth="1"/>
    <col min="6" max="6" width="4.28515625" style="2" customWidth="1"/>
    <col min="7" max="7" width="8" style="2" bestFit="1" customWidth="1"/>
    <col min="8" max="8" width="15.28515625" style="3" bestFit="1" customWidth="1"/>
    <col min="9" max="9" width="12.42578125" style="3" bestFit="1" customWidth="1"/>
    <col min="10" max="10" width="7.140625" style="16" bestFit="1" customWidth="1"/>
    <col min="11" max="11" width="3.85546875" style="2" customWidth="1"/>
    <col min="12" max="12" width="11.42578125" style="2" bestFit="1" customWidth="1"/>
    <col min="13" max="13" width="9" style="2" bestFit="1" customWidth="1"/>
    <col min="14" max="14" width="14.140625" style="3" bestFit="1" customWidth="1"/>
    <col min="15" max="15" width="14" style="3" bestFit="1" customWidth="1"/>
    <col min="16" max="16" width="11.140625" style="3" bestFit="1" customWidth="1"/>
    <col min="17" max="17" width="9.140625" style="2"/>
    <col min="18" max="16384" width="9.140625" style="5"/>
  </cols>
  <sheetData>
    <row r="2" spans="1:17" ht="18" x14ac:dyDescent="0.25">
      <c r="A2" s="1" t="s">
        <v>0</v>
      </c>
      <c r="B2" s="13"/>
      <c r="C2" s="14"/>
      <c r="D2" s="14"/>
      <c r="E2" s="15"/>
      <c r="Q2" s="5"/>
    </row>
    <row r="3" spans="1:17" ht="18" x14ac:dyDescent="0.25">
      <c r="A3" s="17" t="s">
        <v>74</v>
      </c>
      <c r="B3" s="18"/>
      <c r="C3" s="19"/>
      <c r="D3" s="19"/>
      <c r="E3" s="15"/>
      <c r="Q3" s="5"/>
    </row>
    <row r="4" spans="1:17" ht="13.5" thickBot="1" x14ac:dyDescent="0.25">
      <c r="A4" s="4"/>
      <c r="Q4" s="5"/>
    </row>
    <row r="5" spans="1:17" ht="13.5" thickTop="1" x14ac:dyDescent="0.2">
      <c r="A5" s="20"/>
      <c r="B5" s="21"/>
      <c r="C5" s="22"/>
      <c r="D5" s="22"/>
      <c r="E5" s="23"/>
      <c r="F5" s="22"/>
      <c r="G5" s="22"/>
      <c r="H5" s="23"/>
      <c r="I5" s="23"/>
      <c r="J5" s="24"/>
      <c r="K5" s="22"/>
      <c r="L5" s="22"/>
      <c r="M5" s="22"/>
      <c r="N5" s="23"/>
      <c r="O5" s="23"/>
      <c r="P5" s="25"/>
      <c r="Q5" s="5"/>
    </row>
    <row r="6" spans="1:17" ht="18" x14ac:dyDescent="0.25">
      <c r="A6" s="26"/>
      <c r="B6" s="27"/>
      <c r="C6" s="28" t="s">
        <v>63</v>
      </c>
      <c r="D6" s="28"/>
      <c r="E6" s="29"/>
      <c r="F6" s="28"/>
      <c r="G6" s="28"/>
      <c r="H6" s="29"/>
      <c r="I6" s="29"/>
      <c r="J6" s="30"/>
      <c r="K6" s="28"/>
      <c r="L6" s="28"/>
      <c r="M6" s="28"/>
      <c r="N6" s="29"/>
      <c r="O6" s="29"/>
      <c r="P6" s="31"/>
      <c r="Q6" s="5"/>
    </row>
    <row r="7" spans="1:17" x14ac:dyDescent="0.2">
      <c r="A7" s="26"/>
      <c r="B7" s="27"/>
      <c r="C7" s="32"/>
      <c r="D7" s="32"/>
      <c r="E7" s="33"/>
      <c r="F7" s="34"/>
      <c r="G7" s="34"/>
      <c r="H7" s="35"/>
      <c r="I7" s="35"/>
      <c r="J7" s="36"/>
      <c r="K7" s="34"/>
      <c r="L7" s="34"/>
      <c r="M7" s="34"/>
      <c r="N7" s="35"/>
      <c r="O7" s="35"/>
      <c r="P7" s="37"/>
      <c r="Q7" s="5"/>
    </row>
    <row r="8" spans="1:17" x14ac:dyDescent="0.2">
      <c r="A8" s="26"/>
      <c r="B8" s="27"/>
      <c r="C8" s="32"/>
      <c r="D8" s="32"/>
      <c r="E8" s="33"/>
      <c r="F8" s="34"/>
      <c r="G8" s="34"/>
      <c r="H8" s="35"/>
      <c r="I8" s="35"/>
      <c r="J8" s="36"/>
      <c r="K8" s="34"/>
      <c r="L8" s="34"/>
      <c r="M8" s="34"/>
      <c r="N8" s="35"/>
      <c r="O8" s="35"/>
      <c r="P8" s="37"/>
      <c r="Q8" s="5"/>
    </row>
    <row r="9" spans="1:17" x14ac:dyDescent="0.2">
      <c r="A9" s="26"/>
      <c r="B9" s="6"/>
      <c r="C9" s="38" t="s">
        <v>73</v>
      </c>
      <c r="D9" s="38"/>
      <c r="E9" s="39"/>
      <c r="F9" s="40"/>
      <c r="G9" s="38" t="s">
        <v>1</v>
      </c>
      <c r="H9" s="39"/>
      <c r="I9" s="39"/>
      <c r="J9" s="41"/>
      <c r="K9" s="42"/>
      <c r="L9" s="38" t="s">
        <v>2</v>
      </c>
      <c r="M9" s="38"/>
      <c r="N9" s="39"/>
      <c r="O9" s="39"/>
      <c r="P9" s="43"/>
      <c r="Q9" s="5"/>
    </row>
    <row r="10" spans="1:17" x14ac:dyDescent="0.2">
      <c r="A10" s="26"/>
      <c r="B10" s="6"/>
      <c r="C10" s="40"/>
      <c r="D10" s="40"/>
      <c r="E10" s="44"/>
      <c r="F10" s="40"/>
      <c r="G10" s="40"/>
      <c r="H10" s="44"/>
      <c r="I10" s="44"/>
      <c r="J10" s="45" t="s">
        <v>9</v>
      </c>
      <c r="K10" s="46"/>
      <c r="L10" s="40"/>
      <c r="M10" s="40"/>
      <c r="N10" s="44"/>
      <c r="O10" s="44"/>
      <c r="P10" s="47"/>
      <c r="Q10" s="5"/>
    </row>
    <row r="11" spans="1:17" x14ac:dyDescent="0.2">
      <c r="A11" s="26"/>
      <c r="B11" s="6"/>
      <c r="C11" s="46"/>
      <c r="D11" s="46"/>
      <c r="E11" s="48"/>
      <c r="F11" s="40"/>
      <c r="G11" s="40"/>
      <c r="H11" s="44"/>
      <c r="I11" s="44"/>
      <c r="J11" s="45" t="s">
        <v>12</v>
      </c>
      <c r="K11" s="46"/>
      <c r="L11" s="46"/>
      <c r="M11" s="46"/>
      <c r="N11" s="48"/>
      <c r="O11" s="39" t="s">
        <v>3</v>
      </c>
      <c r="P11" s="43"/>
      <c r="Q11" s="5"/>
    </row>
    <row r="12" spans="1:17" x14ac:dyDescent="0.2">
      <c r="A12" s="26"/>
      <c r="B12" s="6"/>
      <c r="C12" s="46"/>
      <c r="D12" s="46"/>
      <c r="E12" s="48"/>
      <c r="F12" s="40"/>
      <c r="G12" s="46"/>
      <c r="H12" s="48" t="s">
        <v>4</v>
      </c>
      <c r="I12" s="48" t="s">
        <v>5</v>
      </c>
      <c r="J12" s="45" t="s">
        <v>11</v>
      </c>
      <c r="K12" s="46"/>
      <c r="L12" s="46" t="s">
        <v>4</v>
      </c>
      <c r="M12" s="46"/>
      <c r="N12" s="48"/>
      <c r="O12" s="48"/>
      <c r="P12" s="49"/>
      <c r="Q12" s="5"/>
    </row>
    <row r="13" spans="1:17" s="1" customFormat="1" ht="15" x14ac:dyDescent="0.35">
      <c r="A13" s="50" t="s">
        <v>6</v>
      </c>
      <c r="B13" s="6"/>
      <c r="C13" s="51" t="s">
        <v>7</v>
      </c>
      <c r="D13" s="51" t="s">
        <v>8</v>
      </c>
      <c r="E13" s="52" t="s">
        <v>9</v>
      </c>
      <c r="F13" s="40"/>
      <c r="G13" s="51" t="s">
        <v>8</v>
      </c>
      <c r="H13" s="52" t="s">
        <v>9</v>
      </c>
      <c r="I13" s="52" t="s">
        <v>9</v>
      </c>
      <c r="J13" s="45" t="s">
        <v>13</v>
      </c>
      <c r="K13" s="46"/>
      <c r="L13" s="53" t="s">
        <v>7</v>
      </c>
      <c r="M13" s="51" t="s">
        <v>8</v>
      </c>
      <c r="N13" s="52" t="s">
        <v>9</v>
      </c>
      <c r="O13" s="52" t="s">
        <v>10</v>
      </c>
      <c r="P13" s="54" t="s">
        <v>11</v>
      </c>
    </row>
    <row r="14" spans="1:17" x14ac:dyDescent="0.2">
      <c r="A14" s="55"/>
      <c r="B14" s="6"/>
      <c r="C14" s="34"/>
      <c r="D14" s="46"/>
      <c r="E14" s="48"/>
      <c r="F14" s="40"/>
      <c r="G14" s="46"/>
      <c r="H14" s="48"/>
      <c r="I14" s="48"/>
      <c r="J14" s="45"/>
      <c r="K14" s="46"/>
      <c r="L14" s="46"/>
      <c r="M14" s="46"/>
      <c r="N14" s="48"/>
      <c r="O14" s="48"/>
      <c r="P14" s="49"/>
      <c r="Q14" s="5"/>
    </row>
    <row r="15" spans="1:17" ht="14.25" x14ac:dyDescent="0.2">
      <c r="A15" s="56" t="s">
        <v>64</v>
      </c>
      <c r="B15" s="10"/>
      <c r="C15" s="57">
        <v>868</v>
      </c>
      <c r="D15" s="57">
        <v>1535</v>
      </c>
      <c r="E15" s="58">
        <v>278463000</v>
      </c>
      <c r="F15" s="57"/>
      <c r="G15" s="57">
        <v>853</v>
      </c>
      <c r="H15" s="58">
        <v>185979000</v>
      </c>
      <c r="I15" s="59">
        <f>(H15/G15)</f>
        <v>218029.30832356389</v>
      </c>
      <c r="J15" s="57"/>
      <c r="K15" s="57"/>
      <c r="L15" s="57">
        <v>13</v>
      </c>
      <c r="M15" s="57">
        <v>678</v>
      </c>
      <c r="N15" s="58">
        <v>91978000</v>
      </c>
      <c r="O15" s="58">
        <f>(N15/L15)</f>
        <v>7075230.769230769</v>
      </c>
      <c r="P15" s="60">
        <f>(N15/M15)</f>
        <v>135660.76696165191</v>
      </c>
      <c r="Q15" s="5"/>
    </row>
    <row r="16" spans="1:17" ht="14.25" x14ac:dyDescent="0.2">
      <c r="A16" s="61"/>
      <c r="B16" s="62"/>
      <c r="C16" s="57"/>
      <c r="D16" s="57"/>
      <c r="E16" s="58"/>
      <c r="F16" s="57"/>
      <c r="G16" s="57"/>
      <c r="H16" s="58"/>
      <c r="I16" s="58"/>
      <c r="J16" s="63"/>
      <c r="K16" s="57"/>
      <c r="L16" s="57"/>
      <c r="M16" s="57"/>
      <c r="N16" s="58"/>
      <c r="O16" s="58"/>
      <c r="P16" s="60"/>
      <c r="Q16" s="5"/>
    </row>
    <row r="17" spans="1:17" ht="14.25" x14ac:dyDescent="0.2">
      <c r="A17" s="64" t="s">
        <v>65</v>
      </c>
      <c r="B17" s="62"/>
      <c r="C17" s="57">
        <f>(C19+C23)</f>
        <v>859</v>
      </c>
      <c r="D17" s="57">
        <f>(D19+D23)</f>
        <v>1526</v>
      </c>
      <c r="E17" s="58">
        <f>(E19+E23)</f>
        <v>276123254</v>
      </c>
      <c r="F17" s="57"/>
      <c r="G17" s="57">
        <f>(G19+G23)</f>
        <v>844</v>
      </c>
      <c r="H17" s="58">
        <f>(H19+H23)</f>
        <v>183639021</v>
      </c>
      <c r="I17" s="59">
        <f>(H17/G17)</f>
        <v>217581.77843601897</v>
      </c>
      <c r="J17" s="63"/>
      <c r="K17" s="57"/>
      <c r="L17" s="57">
        <f>(L19+L23)</f>
        <v>13</v>
      </c>
      <c r="M17" s="57">
        <f>(M19+M23)</f>
        <v>678</v>
      </c>
      <c r="N17" s="58">
        <f>(N19+N23)</f>
        <v>91978388</v>
      </c>
      <c r="O17" s="58">
        <f>(N17/L17)</f>
        <v>7075260.615384615</v>
      </c>
      <c r="P17" s="60">
        <f>(N17/M17)</f>
        <v>135661.33923303834</v>
      </c>
      <c r="Q17" s="5"/>
    </row>
    <row r="18" spans="1:17" ht="14.25" x14ac:dyDescent="0.2">
      <c r="A18" s="61"/>
      <c r="B18" s="62"/>
      <c r="C18" s="57"/>
      <c r="D18" s="57"/>
      <c r="E18" s="58"/>
      <c r="F18" s="57"/>
      <c r="G18" s="57"/>
      <c r="H18" s="58"/>
      <c r="I18" s="58"/>
      <c r="J18" s="63"/>
      <c r="K18" s="57"/>
      <c r="L18" s="57"/>
      <c r="M18" s="57"/>
      <c r="N18" s="58"/>
      <c r="O18" s="58"/>
      <c r="P18" s="60"/>
      <c r="Q18" s="5"/>
    </row>
    <row r="19" spans="1:17" ht="14.25" x14ac:dyDescent="0.2">
      <c r="A19" s="61" t="s">
        <v>66</v>
      </c>
      <c r="B19" s="62"/>
      <c r="C19" s="57">
        <f>(C20+C21+C22)</f>
        <v>807</v>
      </c>
      <c r="D19" s="57">
        <f>(D20+D21+D22)</f>
        <v>1015</v>
      </c>
      <c r="E19" s="58">
        <f>(E20+E21+E22)</f>
        <v>192764304</v>
      </c>
      <c r="F19" s="57"/>
      <c r="G19" s="57">
        <f>(G20+G21+G22)</f>
        <v>794</v>
      </c>
      <c r="H19" s="58">
        <f>(H20+H21+H22)</f>
        <v>171717571</v>
      </c>
      <c r="I19" s="59">
        <f t="shared" ref="I19:I25" si="0">(H19/G19)</f>
        <v>216268.98110831235</v>
      </c>
      <c r="J19" s="63"/>
      <c r="K19" s="57"/>
      <c r="L19" s="57">
        <f>(L20+L21+L22)</f>
        <v>11</v>
      </c>
      <c r="M19" s="57">
        <f>(M20+M21+M22)</f>
        <v>217</v>
      </c>
      <c r="N19" s="58">
        <f>(N20+N21+N22)</f>
        <v>20540888</v>
      </c>
      <c r="O19" s="58">
        <f t="shared" ref="O19:O21" si="1">(N19/L19)</f>
        <v>1867353.4545454546</v>
      </c>
      <c r="P19" s="60">
        <f t="shared" ref="P19:P21" si="2">(N19/M19)</f>
        <v>94658.470046082948</v>
      </c>
      <c r="Q19" s="5"/>
    </row>
    <row r="20" spans="1:17" ht="14.25" x14ac:dyDescent="0.2">
      <c r="A20" s="65" t="s">
        <v>67</v>
      </c>
      <c r="B20" s="62"/>
      <c r="C20" s="57">
        <f>(C29+C30+C38+C39)</f>
        <v>412</v>
      </c>
      <c r="D20" s="57">
        <f>(D29+D30+D38+D39)</f>
        <v>594</v>
      </c>
      <c r="E20" s="58">
        <f>(E29+E30+E38+E39)</f>
        <v>100491676</v>
      </c>
      <c r="F20" s="57"/>
      <c r="G20" s="57">
        <f>(G29+G30+G38+G39)</f>
        <v>402</v>
      </c>
      <c r="H20" s="58">
        <f>(H29+H30+H38+H39)</f>
        <v>84700788</v>
      </c>
      <c r="I20" s="59">
        <f t="shared" si="0"/>
        <v>210698.4776119403</v>
      </c>
      <c r="J20" s="63"/>
      <c r="K20" s="57"/>
      <c r="L20" s="57">
        <f>(L29+L30+L38+L39)</f>
        <v>10</v>
      </c>
      <c r="M20" s="57">
        <f>(M29+M30+M38+M39)</f>
        <v>192</v>
      </c>
      <c r="N20" s="58">
        <f>(N29+N30+N38+N39)</f>
        <v>15790888</v>
      </c>
      <c r="O20" s="58">
        <f t="shared" si="1"/>
        <v>1579088.8</v>
      </c>
      <c r="P20" s="60">
        <f t="shared" si="2"/>
        <v>82244.208333333328</v>
      </c>
      <c r="Q20" s="5"/>
    </row>
    <row r="21" spans="1:17" ht="14.25" x14ac:dyDescent="0.2">
      <c r="A21" s="65" t="s">
        <v>68</v>
      </c>
      <c r="B21" s="62"/>
      <c r="C21" s="57">
        <f>(C31+C32+C33+C37+C42+C43+C44+C57+C61)</f>
        <v>357</v>
      </c>
      <c r="D21" s="57">
        <f>(D31+D32+D33+D37+D42+D43+D44+D57+D61)</f>
        <v>381</v>
      </c>
      <c r="E21" s="58">
        <f>(E31+E32+E33+E37+E42+E43+E44+E57+E61)</f>
        <v>83989074</v>
      </c>
      <c r="F21" s="57"/>
      <c r="G21" s="57">
        <f>(G31+G32+G33+G37+G42+G43+G44+G57+G61)</f>
        <v>356</v>
      </c>
      <c r="H21" s="58">
        <f>(H31+H32+H33+H37+H42+H43+H44+H57+H61)</f>
        <v>79239074</v>
      </c>
      <c r="I21" s="59">
        <f t="shared" si="0"/>
        <v>222581.66853932585</v>
      </c>
      <c r="J21" s="63"/>
      <c r="K21" s="57"/>
      <c r="L21" s="57">
        <f>(L31+L32+L33+L37+L42+L43+L44+L57+L61)</f>
        <v>1</v>
      </c>
      <c r="M21" s="57">
        <f>(M31+M32+M33+M37+M42+M43+M44+M57+M61)</f>
        <v>25</v>
      </c>
      <c r="N21" s="58">
        <f>(N31+N32+N33+N37+N42+N43+N44+N57+N61)</f>
        <v>4750000</v>
      </c>
      <c r="O21" s="58">
        <f t="shared" si="1"/>
        <v>4750000</v>
      </c>
      <c r="P21" s="60">
        <f t="shared" si="2"/>
        <v>190000</v>
      </c>
      <c r="Q21" s="5"/>
    </row>
    <row r="22" spans="1:17" ht="14.25" x14ac:dyDescent="0.2">
      <c r="A22" s="65" t="s">
        <v>69</v>
      </c>
      <c r="B22" s="62"/>
      <c r="C22" s="57">
        <f>(C51+C68)</f>
        <v>38</v>
      </c>
      <c r="D22" s="57">
        <f>(D51+D68)</f>
        <v>40</v>
      </c>
      <c r="E22" s="58">
        <f>(E51+E68)</f>
        <v>8283554</v>
      </c>
      <c r="F22" s="57"/>
      <c r="G22" s="57">
        <f>(G51+G68)</f>
        <v>36</v>
      </c>
      <c r="H22" s="58">
        <f>(H51+H68)</f>
        <v>7777709</v>
      </c>
      <c r="I22" s="59">
        <f t="shared" si="0"/>
        <v>216047.47222222222</v>
      </c>
      <c r="J22" s="63"/>
      <c r="K22" s="57"/>
      <c r="L22" s="57">
        <f>(L51+L68)</f>
        <v>0</v>
      </c>
      <c r="M22" s="57">
        <f>(M51+M68)</f>
        <v>0</v>
      </c>
      <c r="N22" s="58">
        <f>(N51+N68)</f>
        <v>0</v>
      </c>
      <c r="O22" s="58"/>
      <c r="P22" s="60"/>
      <c r="Q22" s="5"/>
    </row>
    <row r="23" spans="1:17" ht="14.25" x14ac:dyDescent="0.2">
      <c r="A23" s="65" t="s">
        <v>41</v>
      </c>
      <c r="B23" s="62"/>
      <c r="C23" s="57">
        <f>(C24+C25)</f>
        <v>52</v>
      </c>
      <c r="D23" s="57">
        <f>(D24+D25)</f>
        <v>511</v>
      </c>
      <c r="E23" s="58">
        <f>(E24+E25)</f>
        <v>83358950</v>
      </c>
      <c r="F23" s="57"/>
      <c r="G23" s="57">
        <f>(G24+G25)</f>
        <v>50</v>
      </c>
      <c r="H23" s="58">
        <f>(H24+H25)</f>
        <v>11921450</v>
      </c>
      <c r="I23" s="59">
        <f t="shared" si="0"/>
        <v>238429</v>
      </c>
      <c r="J23" s="63"/>
      <c r="K23" s="57"/>
      <c r="L23" s="57">
        <f>(L24+L25)</f>
        <v>2</v>
      </c>
      <c r="M23" s="57">
        <f>(M24+M25)</f>
        <v>461</v>
      </c>
      <c r="N23" s="58">
        <f>(N24+N25)</f>
        <v>71437500</v>
      </c>
      <c r="O23" s="58">
        <f t="shared" ref="O23:O24" si="3">(N23/L23)</f>
        <v>35718750</v>
      </c>
      <c r="P23" s="60">
        <f t="shared" ref="P23:P24" si="4">(N23/M23)</f>
        <v>154962.03904555316</v>
      </c>
      <c r="Q23" s="5"/>
    </row>
    <row r="24" spans="1:17" ht="14.25" x14ac:dyDescent="0.2">
      <c r="A24" s="65" t="s">
        <v>70</v>
      </c>
      <c r="B24" s="62"/>
      <c r="C24" s="57">
        <f>(C34)</f>
        <v>31</v>
      </c>
      <c r="D24" s="57">
        <f>(D34)</f>
        <v>490</v>
      </c>
      <c r="E24" s="58">
        <f>(E34)</f>
        <v>75989722</v>
      </c>
      <c r="F24" s="57"/>
      <c r="G24" s="57">
        <f>(G34)</f>
        <v>29</v>
      </c>
      <c r="H24" s="58">
        <f>(H34)</f>
        <v>4552222</v>
      </c>
      <c r="I24" s="59">
        <f t="shared" si="0"/>
        <v>156973.1724137931</v>
      </c>
      <c r="J24" s="63"/>
      <c r="K24" s="57"/>
      <c r="L24" s="57">
        <f>(L34)</f>
        <v>2</v>
      </c>
      <c r="M24" s="57">
        <f>(M34)</f>
        <v>461</v>
      </c>
      <c r="N24" s="58">
        <f>(N34)</f>
        <v>71437500</v>
      </c>
      <c r="O24" s="58">
        <f t="shared" si="3"/>
        <v>35718750</v>
      </c>
      <c r="P24" s="60">
        <f t="shared" si="4"/>
        <v>154962.03904555316</v>
      </c>
      <c r="Q24" s="5"/>
    </row>
    <row r="25" spans="1:17" ht="14.25" x14ac:dyDescent="0.2">
      <c r="A25" s="65" t="s">
        <v>71</v>
      </c>
      <c r="B25" s="62"/>
      <c r="C25" s="57">
        <f>(C50+C59+C63+C67+C70)</f>
        <v>21</v>
      </c>
      <c r="D25" s="57">
        <f>(D50+D59+D63+D67+D70)</f>
        <v>21</v>
      </c>
      <c r="E25" s="58">
        <f>(E50+E59+E63+E67+E70)</f>
        <v>7369228</v>
      </c>
      <c r="F25" s="62"/>
      <c r="G25" s="57">
        <f>(G50+G59+G63+G67+G70)</f>
        <v>21</v>
      </c>
      <c r="H25" s="58">
        <f>(H50+H59+H63+H67+H70)</f>
        <v>7369228</v>
      </c>
      <c r="I25" s="59">
        <f t="shared" si="0"/>
        <v>350915.61904761905</v>
      </c>
      <c r="J25" s="62"/>
      <c r="K25" s="62"/>
      <c r="L25" s="57">
        <f>(L50+L59+L63+L67+L70)</f>
        <v>0</v>
      </c>
      <c r="M25" s="57">
        <f>(M50+M59+M63+M67+M70)</f>
        <v>0</v>
      </c>
      <c r="N25" s="58">
        <f>(N50+N59+N63+N67+N70)</f>
        <v>0</v>
      </c>
      <c r="O25" s="58"/>
      <c r="P25" s="60"/>
      <c r="Q25" s="5"/>
    </row>
    <row r="26" spans="1:17" ht="14.25" x14ac:dyDescent="0.2">
      <c r="A26" s="65"/>
      <c r="B26" s="62"/>
      <c r="C26" s="62"/>
      <c r="D26" s="62"/>
      <c r="E26" s="58"/>
      <c r="F26" s="62"/>
      <c r="G26" s="62"/>
      <c r="H26" s="58"/>
      <c r="I26" s="58"/>
      <c r="J26" s="62"/>
      <c r="K26" s="62"/>
      <c r="L26" s="62"/>
      <c r="M26" s="62"/>
      <c r="N26" s="58"/>
      <c r="O26" s="58"/>
      <c r="P26" s="60"/>
      <c r="Q26" s="5"/>
    </row>
    <row r="27" spans="1:17" ht="14.25" x14ac:dyDescent="0.2">
      <c r="A27" s="61"/>
      <c r="B27" s="57"/>
      <c r="C27" s="62"/>
      <c r="D27" s="62"/>
      <c r="E27" s="58"/>
      <c r="F27" s="62"/>
      <c r="G27" s="62"/>
      <c r="H27" s="58"/>
      <c r="I27" s="58"/>
      <c r="J27" s="62"/>
      <c r="K27" s="62"/>
      <c r="L27" s="62"/>
      <c r="M27" s="62"/>
      <c r="N27" s="58"/>
      <c r="O27" s="58"/>
      <c r="P27" s="60"/>
      <c r="Q27" s="5"/>
    </row>
    <row r="28" spans="1:17" ht="14.25" x14ac:dyDescent="0.2">
      <c r="A28" s="64" t="s">
        <v>14</v>
      </c>
      <c r="B28" s="57"/>
      <c r="C28" s="57">
        <f>SUM(C29:C34)</f>
        <v>369</v>
      </c>
      <c r="D28" s="57">
        <f>SUM(D29:D34)</f>
        <v>999</v>
      </c>
      <c r="E28" s="58">
        <f>SUM(E29:E34)</f>
        <v>154222666</v>
      </c>
      <c r="F28" s="58"/>
      <c r="G28" s="57">
        <f>SUM(G29:G34)</f>
        <v>357</v>
      </c>
      <c r="H28" s="58">
        <f>SUM(H29:H34)</f>
        <v>70235166</v>
      </c>
      <c r="I28" s="59">
        <f t="shared" ref="I28:I34" si="5">(H28/G28)</f>
        <v>196737.15966386555</v>
      </c>
      <c r="J28" s="62"/>
      <c r="K28" s="62"/>
      <c r="L28" s="57">
        <f>SUM(L29:L34)</f>
        <v>12</v>
      </c>
      <c r="M28" s="57">
        <f>SUM(M29:M34)</f>
        <v>642</v>
      </c>
      <c r="N28" s="58">
        <f>SUM(N29:N34)</f>
        <v>83987500</v>
      </c>
      <c r="O28" s="58">
        <f t="shared" ref="O28" si="6">(N28/L28)</f>
        <v>6998958.333333333</v>
      </c>
      <c r="P28" s="60">
        <f t="shared" ref="P28" si="7">(N28/M28)</f>
        <v>130821.65109034268</v>
      </c>
      <c r="Q28" s="5"/>
    </row>
    <row r="29" spans="1:17" ht="14.25" x14ac:dyDescent="0.2">
      <c r="A29" s="66" t="s">
        <v>15</v>
      </c>
      <c r="B29" s="57"/>
      <c r="C29" s="57">
        <v>130</v>
      </c>
      <c r="D29" s="57">
        <v>130</v>
      </c>
      <c r="E29" s="58">
        <v>22898238</v>
      </c>
      <c r="F29" s="58"/>
      <c r="G29" s="57">
        <v>130</v>
      </c>
      <c r="H29" s="58">
        <v>22898238</v>
      </c>
      <c r="I29" s="59">
        <f t="shared" si="5"/>
        <v>176140.29230769232</v>
      </c>
      <c r="J29" s="67">
        <v>16</v>
      </c>
      <c r="K29" s="57"/>
      <c r="L29" s="57">
        <v>0</v>
      </c>
      <c r="M29" s="57">
        <v>0</v>
      </c>
      <c r="N29" s="58">
        <v>0</v>
      </c>
      <c r="O29" s="58"/>
      <c r="P29" s="60"/>
      <c r="Q29" s="5"/>
    </row>
    <row r="30" spans="1:17" ht="14.25" x14ac:dyDescent="0.2">
      <c r="A30" s="66" t="s">
        <v>16</v>
      </c>
      <c r="B30" s="57"/>
      <c r="C30" s="57">
        <v>86</v>
      </c>
      <c r="D30" s="57">
        <v>233</v>
      </c>
      <c r="E30" s="58">
        <v>23977000</v>
      </c>
      <c r="F30" s="58"/>
      <c r="G30" s="57">
        <v>77</v>
      </c>
      <c r="H30" s="58">
        <v>16177000</v>
      </c>
      <c r="I30" s="59">
        <f t="shared" si="5"/>
        <v>210090.90909090909</v>
      </c>
      <c r="J30" s="67">
        <v>13</v>
      </c>
      <c r="K30" s="57"/>
      <c r="L30" s="57">
        <v>9</v>
      </c>
      <c r="M30" s="57">
        <v>156</v>
      </c>
      <c r="N30" s="58">
        <v>7800000</v>
      </c>
      <c r="O30" s="58">
        <f t="shared" ref="O30" si="8">(N30/L30)</f>
        <v>866666.66666666663</v>
      </c>
      <c r="P30" s="60">
        <f t="shared" ref="P30" si="9">(N30/M30)</f>
        <v>50000</v>
      </c>
      <c r="Q30" s="5"/>
    </row>
    <row r="31" spans="1:17" ht="14.25" x14ac:dyDescent="0.2">
      <c r="A31" s="66" t="s">
        <v>17</v>
      </c>
      <c r="B31" s="57"/>
      <c r="C31" s="57">
        <v>16</v>
      </c>
      <c r="D31" s="57">
        <v>16</v>
      </c>
      <c r="E31" s="58">
        <v>4105000</v>
      </c>
      <c r="F31" s="58"/>
      <c r="G31" s="57">
        <v>16</v>
      </c>
      <c r="H31" s="58">
        <v>4105000</v>
      </c>
      <c r="I31" s="59">
        <f t="shared" si="5"/>
        <v>256562.5</v>
      </c>
      <c r="J31" s="67">
        <v>3</v>
      </c>
      <c r="K31" s="57"/>
      <c r="L31" s="57">
        <v>0</v>
      </c>
      <c r="M31" s="57">
        <v>0</v>
      </c>
      <c r="N31" s="58">
        <v>0</v>
      </c>
      <c r="O31" s="58"/>
      <c r="P31" s="60"/>
      <c r="Q31" s="5"/>
    </row>
    <row r="32" spans="1:17" ht="14.25" x14ac:dyDescent="0.2">
      <c r="A32" s="66" t="s">
        <v>18</v>
      </c>
      <c r="B32" s="57"/>
      <c r="C32" s="57">
        <v>63</v>
      </c>
      <c r="D32" s="57">
        <v>87</v>
      </c>
      <c r="E32" s="58">
        <v>17062723</v>
      </c>
      <c r="F32" s="58"/>
      <c r="G32" s="57">
        <v>62</v>
      </c>
      <c r="H32" s="58">
        <v>12312723</v>
      </c>
      <c r="I32" s="59">
        <f t="shared" si="5"/>
        <v>198592.30645161291</v>
      </c>
      <c r="J32" s="67">
        <v>14</v>
      </c>
      <c r="K32" s="57"/>
      <c r="L32" s="57">
        <v>1</v>
      </c>
      <c r="M32" s="57">
        <v>25</v>
      </c>
      <c r="N32" s="58">
        <v>4750000</v>
      </c>
      <c r="O32" s="58">
        <f t="shared" ref="O32" si="10">(N32/L32)</f>
        <v>4750000</v>
      </c>
      <c r="P32" s="60">
        <f t="shared" ref="P32" si="11">(N32/M32)</f>
        <v>190000</v>
      </c>
      <c r="Q32" s="5"/>
    </row>
    <row r="33" spans="1:17" ht="14.25" x14ac:dyDescent="0.2">
      <c r="A33" s="66" t="s">
        <v>19</v>
      </c>
      <c r="B33" s="57"/>
      <c r="C33" s="57">
        <v>43</v>
      </c>
      <c r="D33" s="57">
        <v>43</v>
      </c>
      <c r="E33" s="58">
        <v>10189983</v>
      </c>
      <c r="F33" s="58"/>
      <c r="G33" s="57">
        <v>43</v>
      </c>
      <c r="H33" s="58">
        <v>10189983</v>
      </c>
      <c r="I33" s="59">
        <f t="shared" si="5"/>
        <v>236976.34883720931</v>
      </c>
      <c r="J33" s="67">
        <v>4</v>
      </c>
      <c r="K33" s="57"/>
      <c r="L33" s="57">
        <v>0</v>
      </c>
      <c r="M33" s="57">
        <v>0</v>
      </c>
      <c r="N33" s="58">
        <v>0</v>
      </c>
      <c r="O33" s="58"/>
      <c r="P33" s="60"/>
      <c r="Q33" s="5"/>
    </row>
    <row r="34" spans="1:17" ht="14.25" x14ac:dyDescent="0.2">
      <c r="A34" s="66" t="s">
        <v>20</v>
      </c>
      <c r="B34" s="57"/>
      <c r="C34" s="57">
        <v>31</v>
      </c>
      <c r="D34" s="57">
        <v>490</v>
      </c>
      <c r="E34" s="58">
        <v>75989722</v>
      </c>
      <c r="F34" s="58"/>
      <c r="G34" s="57">
        <v>29</v>
      </c>
      <c r="H34" s="58">
        <v>4552222</v>
      </c>
      <c r="I34" s="59">
        <f t="shared" si="5"/>
        <v>156973.1724137931</v>
      </c>
      <c r="J34" s="67">
        <v>17</v>
      </c>
      <c r="K34" s="57"/>
      <c r="L34" s="57">
        <v>2</v>
      </c>
      <c r="M34" s="57">
        <v>461</v>
      </c>
      <c r="N34" s="58">
        <v>71437500</v>
      </c>
      <c r="O34" s="58">
        <f t="shared" ref="O34" si="12">(N34/L34)</f>
        <v>35718750</v>
      </c>
      <c r="P34" s="60">
        <f t="shared" ref="P34" si="13">(N34/M34)</f>
        <v>154962.03904555316</v>
      </c>
      <c r="Q34" s="5"/>
    </row>
    <row r="35" spans="1:17" ht="14.25" x14ac:dyDescent="0.2">
      <c r="A35" s="68"/>
      <c r="B35" s="57"/>
      <c r="C35" s="57"/>
      <c r="D35" s="57"/>
      <c r="E35" s="58"/>
      <c r="F35" s="57"/>
      <c r="G35" s="57"/>
      <c r="H35" s="58"/>
      <c r="I35" s="57"/>
      <c r="J35" s="67"/>
      <c r="K35" s="57"/>
      <c r="L35" s="57"/>
      <c r="M35" s="57"/>
      <c r="N35" s="58"/>
      <c r="O35" s="58"/>
      <c r="P35" s="60"/>
      <c r="Q35" s="5"/>
    </row>
    <row r="36" spans="1:17" ht="14.25" x14ac:dyDescent="0.2">
      <c r="A36" s="64" t="s">
        <v>21</v>
      </c>
      <c r="B36" s="57"/>
      <c r="C36" s="57">
        <f>SUM(C37:C39)</f>
        <v>333</v>
      </c>
      <c r="D36" s="57">
        <f>SUM(D37:D39)</f>
        <v>368</v>
      </c>
      <c r="E36" s="58">
        <f>SUM(E37:E39)</f>
        <v>84183621</v>
      </c>
      <c r="F36" s="58"/>
      <c r="G36" s="57">
        <f>SUM(G37:G39)</f>
        <v>332</v>
      </c>
      <c r="H36" s="58">
        <f>SUM(H37:H39)</f>
        <v>76192733</v>
      </c>
      <c r="I36" s="59">
        <f t="shared" ref="I36" si="14">(H36/G36)</f>
        <v>229496.18373493975</v>
      </c>
      <c r="J36" s="67"/>
      <c r="K36" s="57"/>
      <c r="L36" s="57">
        <f>SUM(L37:L39)</f>
        <v>1</v>
      </c>
      <c r="M36" s="57">
        <f>SUM(M37:M39)</f>
        <v>36</v>
      </c>
      <c r="N36" s="58">
        <f>SUM(N37:N39)</f>
        <v>7990888</v>
      </c>
      <c r="O36" s="58">
        <f t="shared" ref="O36" si="15">(N36/L36)</f>
        <v>7990888</v>
      </c>
      <c r="P36" s="60">
        <f t="shared" ref="P36" si="16">(N36/M36)</f>
        <v>221969.11111111112</v>
      </c>
      <c r="Q36" s="5"/>
    </row>
    <row r="37" spans="1:17" ht="14.25" x14ac:dyDescent="0.2">
      <c r="A37" s="66" t="s">
        <v>22</v>
      </c>
      <c r="B37" s="57"/>
      <c r="C37" s="57">
        <v>137</v>
      </c>
      <c r="D37" s="57">
        <v>137</v>
      </c>
      <c r="E37" s="58">
        <v>30567183</v>
      </c>
      <c r="F37" s="58"/>
      <c r="G37" s="57">
        <v>137</v>
      </c>
      <c r="H37" s="58">
        <v>30567183</v>
      </c>
      <c r="I37" s="59">
        <f>(H37/G37)</f>
        <v>223118.12408759125</v>
      </c>
      <c r="J37" s="67">
        <v>12</v>
      </c>
      <c r="K37" s="57"/>
      <c r="L37" s="57">
        <v>0</v>
      </c>
      <c r="M37" s="57">
        <v>0</v>
      </c>
      <c r="N37" s="58">
        <v>0</v>
      </c>
      <c r="O37" s="58"/>
      <c r="P37" s="60"/>
      <c r="Q37" s="5"/>
    </row>
    <row r="38" spans="1:17" ht="14.25" x14ac:dyDescent="0.2">
      <c r="A38" s="66" t="s">
        <v>23</v>
      </c>
      <c r="B38" s="57"/>
      <c r="C38" s="57">
        <v>79</v>
      </c>
      <c r="D38" s="57">
        <v>114</v>
      </c>
      <c r="E38" s="58">
        <v>25956830</v>
      </c>
      <c r="F38" s="58"/>
      <c r="G38" s="57">
        <v>78</v>
      </c>
      <c r="H38" s="58">
        <v>17965942</v>
      </c>
      <c r="I38" s="59">
        <f>(H38/G38)</f>
        <v>230332.58974358975</v>
      </c>
      <c r="J38" s="67">
        <v>9</v>
      </c>
      <c r="K38" s="57"/>
      <c r="L38" s="57">
        <v>1</v>
      </c>
      <c r="M38" s="57">
        <v>36</v>
      </c>
      <c r="N38" s="58">
        <v>7990888</v>
      </c>
      <c r="O38" s="58">
        <f t="shared" ref="O38" si="17">(N38/L38)</f>
        <v>7990888</v>
      </c>
      <c r="P38" s="60">
        <f t="shared" ref="P38" si="18">(N38/M38)</f>
        <v>221969.11111111112</v>
      </c>
      <c r="Q38" s="5"/>
    </row>
    <row r="39" spans="1:17" ht="14.25" x14ac:dyDescent="0.2">
      <c r="A39" s="66" t="s">
        <v>24</v>
      </c>
      <c r="B39" s="57"/>
      <c r="C39" s="57">
        <v>117</v>
      </c>
      <c r="D39" s="57">
        <v>117</v>
      </c>
      <c r="E39" s="58">
        <v>27659608</v>
      </c>
      <c r="F39" s="58"/>
      <c r="G39" s="57">
        <v>117</v>
      </c>
      <c r="H39" s="58">
        <v>27659608</v>
      </c>
      <c r="I39" s="59">
        <f>(H39/G39)</f>
        <v>236406.90598290597</v>
      </c>
      <c r="J39" s="67">
        <v>6</v>
      </c>
      <c r="K39" s="57"/>
      <c r="L39" s="57">
        <v>0</v>
      </c>
      <c r="M39" s="57">
        <v>0</v>
      </c>
      <c r="N39" s="58">
        <v>0</v>
      </c>
      <c r="O39" s="58"/>
      <c r="P39" s="60"/>
      <c r="Q39" s="5"/>
    </row>
    <row r="40" spans="1:17" ht="14.25" x14ac:dyDescent="0.2">
      <c r="A40" s="68"/>
      <c r="B40" s="57"/>
      <c r="C40" s="57"/>
      <c r="D40" s="57"/>
      <c r="E40" s="58"/>
      <c r="F40" s="57"/>
      <c r="G40" s="57"/>
      <c r="H40" s="58"/>
      <c r="I40" s="57"/>
      <c r="J40" s="67"/>
      <c r="K40" s="57"/>
      <c r="L40" s="57"/>
      <c r="M40" s="57"/>
      <c r="N40" s="58"/>
      <c r="O40" s="58"/>
      <c r="P40" s="60"/>
      <c r="Q40" s="5"/>
    </row>
    <row r="41" spans="1:17" ht="14.25" x14ac:dyDescent="0.2">
      <c r="A41" s="64" t="s">
        <v>25</v>
      </c>
      <c r="B41" s="57"/>
      <c r="C41" s="57">
        <f>SUM(C42:C44)</f>
        <v>79</v>
      </c>
      <c r="D41" s="57">
        <f>SUM(D42:D44)</f>
        <v>79</v>
      </c>
      <c r="E41" s="58">
        <f>SUM(E42:E44)</f>
        <v>18180628</v>
      </c>
      <c r="F41" s="58"/>
      <c r="G41" s="57">
        <f>SUM(G42:G44)</f>
        <v>79</v>
      </c>
      <c r="H41" s="58">
        <f>SUM(H42:H44)</f>
        <v>18180628</v>
      </c>
      <c r="I41" s="59">
        <f t="shared" ref="I41" si="19">(H41/G41)</f>
        <v>230134.53164556963</v>
      </c>
      <c r="J41" s="67"/>
      <c r="K41" s="57"/>
      <c r="L41" s="57"/>
      <c r="M41" s="57"/>
      <c r="N41" s="58"/>
      <c r="O41" s="58"/>
      <c r="P41" s="60"/>
      <c r="Q41" s="5"/>
    </row>
    <row r="42" spans="1:17" ht="14.25" x14ac:dyDescent="0.2">
      <c r="A42" s="66" t="s">
        <v>26</v>
      </c>
      <c r="B42" s="57"/>
      <c r="C42" s="57">
        <v>4</v>
      </c>
      <c r="D42" s="57">
        <v>4</v>
      </c>
      <c r="E42" s="58">
        <v>945628</v>
      </c>
      <c r="F42" s="58"/>
      <c r="G42" s="57">
        <v>4</v>
      </c>
      <c r="H42" s="58">
        <v>945628</v>
      </c>
      <c r="I42" s="59">
        <f>(H42/G42)</f>
        <v>236407</v>
      </c>
      <c r="J42" s="67">
        <v>5</v>
      </c>
      <c r="K42" s="57"/>
      <c r="L42" s="57">
        <v>0</v>
      </c>
      <c r="M42" s="57">
        <v>0</v>
      </c>
      <c r="N42" s="58">
        <v>0</v>
      </c>
      <c r="O42" s="58"/>
      <c r="P42" s="60"/>
      <c r="Q42" s="5"/>
    </row>
    <row r="43" spans="1:17" ht="14.25" x14ac:dyDescent="0.2">
      <c r="A43" s="66" t="s">
        <v>27</v>
      </c>
      <c r="B43" s="57"/>
      <c r="C43" s="57">
        <v>31</v>
      </c>
      <c r="D43" s="57">
        <v>31</v>
      </c>
      <c r="E43" s="58">
        <v>6995000</v>
      </c>
      <c r="F43" s="58"/>
      <c r="G43" s="57">
        <v>31</v>
      </c>
      <c r="H43" s="58">
        <v>6995000</v>
      </c>
      <c r="I43" s="59">
        <f>(H43/G43)</f>
        <v>225645.16129032258</v>
      </c>
      <c r="J43" s="67">
        <v>11</v>
      </c>
      <c r="K43" s="57"/>
      <c r="L43" s="57">
        <v>0</v>
      </c>
      <c r="M43" s="57">
        <v>0</v>
      </c>
      <c r="N43" s="58">
        <v>0</v>
      </c>
      <c r="O43" s="58"/>
      <c r="P43" s="60"/>
      <c r="Q43" s="5"/>
    </row>
    <row r="44" spans="1:17" ht="14.25" x14ac:dyDescent="0.2">
      <c r="A44" s="66" t="s">
        <v>28</v>
      </c>
      <c r="B44" s="57"/>
      <c r="C44" s="57">
        <v>44</v>
      </c>
      <c r="D44" s="57">
        <v>44</v>
      </c>
      <c r="E44" s="58">
        <v>10240000</v>
      </c>
      <c r="F44" s="58"/>
      <c r="G44" s="57">
        <v>44</v>
      </c>
      <c r="H44" s="58">
        <v>10240000</v>
      </c>
      <c r="I44" s="59">
        <f>(H44/G44)</f>
        <v>232727.27272727274</v>
      </c>
      <c r="J44" s="67">
        <v>8</v>
      </c>
      <c r="K44" s="57"/>
      <c r="L44" s="57">
        <v>0</v>
      </c>
      <c r="M44" s="57">
        <v>0</v>
      </c>
      <c r="N44" s="58">
        <v>0</v>
      </c>
      <c r="O44" s="58"/>
      <c r="P44" s="60"/>
      <c r="Q44" s="5"/>
    </row>
    <row r="45" spans="1:17" ht="14.25" x14ac:dyDescent="0.2">
      <c r="A45" s="66"/>
      <c r="B45" s="57"/>
      <c r="C45" s="57"/>
      <c r="D45" s="57"/>
      <c r="E45" s="58"/>
      <c r="F45" s="57"/>
      <c r="G45" s="57"/>
      <c r="H45" s="58"/>
      <c r="I45" s="57"/>
      <c r="J45" s="67"/>
      <c r="K45" s="57"/>
      <c r="L45" s="57"/>
      <c r="M45" s="57"/>
      <c r="N45" s="58"/>
      <c r="O45" s="58"/>
      <c r="P45" s="60"/>
      <c r="Q45" s="5"/>
    </row>
    <row r="46" spans="1:17" ht="14.25" x14ac:dyDescent="0.2">
      <c r="A46" s="64" t="s">
        <v>38</v>
      </c>
      <c r="B46" s="57"/>
      <c r="C46" s="57"/>
      <c r="D46" s="57"/>
      <c r="E46" s="58"/>
      <c r="F46" s="58"/>
      <c r="G46" s="57"/>
      <c r="H46" s="58"/>
      <c r="I46" s="57"/>
      <c r="J46" s="67"/>
      <c r="K46" s="57"/>
      <c r="L46" s="57"/>
      <c r="M46" s="57"/>
      <c r="N46" s="58"/>
      <c r="O46" s="58"/>
      <c r="P46" s="60"/>
      <c r="Q46" s="5"/>
    </row>
    <row r="47" spans="1:17" ht="14.25" x14ac:dyDescent="0.2">
      <c r="A47" s="66" t="s">
        <v>42</v>
      </c>
      <c r="B47" s="57"/>
      <c r="C47" s="57"/>
      <c r="D47" s="57"/>
      <c r="E47" s="58"/>
      <c r="F47" s="58"/>
      <c r="G47" s="57"/>
      <c r="H47" s="58"/>
      <c r="I47" s="57"/>
      <c r="J47" s="67"/>
      <c r="K47" s="57"/>
      <c r="L47" s="57"/>
      <c r="M47" s="57"/>
      <c r="N47" s="58"/>
      <c r="O47" s="58"/>
      <c r="P47" s="60"/>
      <c r="Q47" s="5"/>
    </row>
    <row r="48" spans="1:17" ht="14.25" x14ac:dyDescent="0.2">
      <c r="A48" s="69" t="s">
        <v>53</v>
      </c>
      <c r="B48" s="57"/>
      <c r="C48" s="57"/>
      <c r="D48" s="57"/>
      <c r="E48" s="58"/>
      <c r="F48" s="58"/>
      <c r="G48" s="57"/>
      <c r="H48" s="58"/>
      <c r="I48" s="57"/>
      <c r="J48" s="67"/>
      <c r="K48" s="57"/>
      <c r="L48" s="57"/>
      <c r="M48" s="57"/>
      <c r="N48" s="58"/>
      <c r="O48" s="58"/>
      <c r="P48" s="60"/>
      <c r="Q48" s="5"/>
    </row>
    <row r="49" spans="1:17" ht="14.25" x14ac:dyDescent="0.2">
      <c r="A49" s="69" t="s">
        <v>54</v>
      </c>
      <c r="B49" s="57"/>
      <c r="C49" s="57"/>
      <c r="D49" s="57"/>
      <c r="E49" s="58"/>
      <c r="F49" s="58"/>
      <c r="G49" s="57"/>
      <c r="H49" s="58"/>
      <c r="I49" s="57"/>
      <c r="J49" s="67"/>
      <c r="K49" s="57"/>
      <c r="L49" s="57"/>
      <c r="M49" s="57"/>
      <c r="N49" s="58"/>
      <c r="O49" s="58"/>
      <c r="P49" s="60"/>
      <c r="Q49" s="5"/>
    </row>
    <row r="50" spans="1:17" ht="14.25" x14ac:dyDescent="0.2">
      <c r="A50" s="66" t="s">
        <v>29</v>
      </c>
      <c r="B50" s="57"/>
      <c r="C50" s="57">
        <v>12</v>
      </c>
      <c r="D50" s="57">
        <v>12</v>
      </c>
      <c r="E50" s="58">
        <v>4382597</v>
      </c>
      <c r="F50" s="58"/>
      <c r="G50" s="57">
        <v>12</v>
      </c>
      <c r="H50" s="58">
        <v>4382597</v>
      </c>
      <c r="I50" s="59">
        <f>(H50/G50)</f>
        <v>365216.41666666669</v>
      </c>
      <c r="J50" s="67">
        <v>1</v>
      </c>
      <c r="K50" s="57"/>
      <c r="L50" s="57">
        <v>0</v>
      </c>
      <c r="M50" s="57">
        <v>0</v>
      </c>
      <c r="N50" s="58">
        <v>0</v>
      </c>
      <c r="O50" s="58"/>
      <c r="P50" s="60"/>
      <c r="Q50" s="5"/>
    </row>
    <row r="51" spans="1:17" ht="14.25" x14ac:dyDescent="0.2">
      <c r="A51" s="66" t="s">
        <v>30</v>
      </c>
      <c r="B51" s="57"/>
      <c r="C51" s="57">
        <v>21</v>
      </c>
      <c r="D51" s="57">
        <v>22</v>
      </c>
      <c r="E51" s="58">
        <v>5811734</v>
      </c>
      <c r="F51" s="58"/>
      <c r="G51" s="57">
        <v>20</v>
      </c>
      <c r="H51" s="58">
        <v>5661734</v>
      </c>
      <c r="I51" s="59">
        <f>(H51/G51)</f>
        <v>283086.7</v>
      </c>
      <c r="J51" s="67">
        <v>2</v>
      </c>
      <c r="K51" s="57"/>
      <c r="L51" s="57">
        <v>0</v>
      </c>
      <c r="M51" s="57">
        <v>0</v>
      </c>
      <c r="N51" s="58">
        <v>0</v>
      </c>
      <c r="O51" s="58"/>
      <c r="P51" s="60"/>
      <c r="Q51" s="5"/>
    </row>
    <row r="52" spans="1:17" ht="14.25" x14ac:dyDescent="0.2">
      <c r="A52" s="66"/>
      <c r="B52" s="57"/>
      <c r="C52" s="57"/>
      <c r="D52" s="57"/>
      <c r="E52" s="58"/>
      <c r="F52" s="58"/>
      <c r="G52" s="57"/>
      <c r="H52" s="58"/>
      <c r="I52" s="57"/>
      <c r="J52" s="67"/>
      <c r="K52" s="57"/>
      <c r="L52" s="57"/>
      <c r="M52" s="57"/>
      <c r="N52" s="58"/>
      <c r="O52" s="58"/>
      <c r="P52" s="60"/>
      <c r="Q52" s="5"/>
    </row>
    <row r="53" spans="1:17" ht="14.25" x14ac:dyDescent="0.2">
      <c r="A53" s="64" t="s">
        <v>39</v>
      </c>
      <c r="B53" s="57"/>
      <c r="C53" s="57"/>
      <c r="D53" s="57"/>
      <c r="E53" s="58"/>
      <c r="F53" s="58"/>
      <c r="G53" s="57"/>
      <c r="H53" s="58"/>
      <c r="I53" s="57"/>
      <c r="J53" s="67"/>
      <c r="K53" s="57"/>
      <c r="L53" s="57"/>
      <c r="M53" s="57"/>
      <c r="N53" s="58"/>
      <c r="O53" s="58"/>
      <c r="P53" s="60"/>
      <c r="Q53" s="5"/>
    </row>
    <row r="54" spans="1:17" ht="14.25" x14ac:dyDescent="0.2">
      <c r="A54" s="66" t="s">
        <v>43</v>
      </c>
      <c r="B54" s="57"/>
      <c r="C54" s="57"/>
      <c r="D54" s="57"/>
      <c r="E54" s="58"/>
      <c r="F54" s="58"/>
      <c r="G54" s="57"/>
      <c r="H54" s="58"/>
      <c r="I54" s="57"/>
      <c r="J54" s="67"/>
      <c r="K54" s="57"/>
      <c r="L54" s="57"/>
      <c r="M54" s="57"/>
      <c r="N54" s="58"/>
      <c r="O54" s="58"/>
      <c r="P54" s="60"/>
      <c r="Q54" s="5"/>
    </row>
    <row r="55" spans="1:17" ht="14.25" x14ac:dyDescent="0.2">
      <c r="A55" s="69" t="s">
        <v>55</v>
      </c>
      <c r="B55" s="57"/>
      <c r="C55" s="57"/>
      <c r="D55" s="57"/>
      <c r="E55" s="58"/>
      <c r="F55" s="58"/>
      <c r="G55" s="57"/>
      <c r="H55" s="58"/>
      <c r="I55" s="57"/>
      <c r="J55" s="67"/>
      <c r="K55" s="57"/>
      <c r="L55" s="57"/>
      <c r="M55" s="57"/>
      <c r="N55" s="58"/>
      <c r="O55" s="58"/>
      <c r="P55" s="60"/>
      <c r="Q55" s="5"/>
    </row>
    <row r="56" spans="1:17" ht="14.25" x14ac:dyDescent="0.2">
      <c r="A56" s="69" t="s">
        <v>56</v>
      </c>
      <c r="B56" s="62"/>
      <c r="C56" s="57"/>
      <c r="D56" s="57"/>
      <c r="E56" s="58"/>
      <c r="F56" s="58"/>
      <c r="G56" s="57"/>
      <c r="H56" s="58"/>
      <c r="I56" s="57"/>
      <c r="J56" s="67"/>
      <c r="K56" s="57"/>
      <c r="L56" s="57"/>
      <c r="M56" s="57"/>
      <c r="N56" s="58"/>
      <c r="O56" s="58"/>
      <c r="P56" s="60"/>
      <c r="Q56" s="5"/>
    </row>
    <row r="57" spans="1:17" ht="14.25" x14ac:dyDescent="0.2">
      <c r="A57" s="66" t="s">
        <v>31</v>
      </c>
      <c r="B57" s="57"/>
      <c r="C57" s="57">
        <v>11</v>
      </c>
      <c r="D57" s="57">
        <v>11</v>
      </c>
      <c r="E57" s="58">
        <v>1992302</v>
      </c>
      <c r="F57" s="58"/>
      <c r="G57" s="57">
        <v>11</v>
      </c>
      <c r="H57" s="58">
        <v>1992302</v>
      </c>
      <c r="I57" s="59">
        <f>(H57/G57)</f>
        <v>181118.36363636365</v>
      </c>
      <c r="J57" s="67">
        <v>15</v>
      </c>
      <c r="K57" s="57"/>
      <c r="L57" s="57">
        <v>0</v>
      </c>
      <c r="M57" s="57">
        <v>0</v>
      </c>
      <c r="N57" s="58">
        <v>0</v>
      </c>
      <c r="O57" s="58"/>
      <c r="P57" s="60"/>
      <c r="Q57" s="5"/>
    </row>
    <row r="58" spans="1:17" ht="14.25" x14ac:dyDescent="0.2">
      <c r="A58" s="66" t="s">
        <v>44</v>
      </c>
      <c r="B58" s="57"/>
      <c r="C58" s="57"/>
      <c r="D58" s="57"/>
      <c r="E58" s="58"/>
      <c r="F58" s="58"/>
      <c r="G58" s="57"/>
      <c r="H58" s="58"/>
      <c r="I58" s="57"/>
      <c r="J58" s="67"/>
      <c r="K58" s="57"/>
      <c r="L58" s="57"/>
      <c r="M58" s="57"/>
      <c r="N58" s="58"/>
      <c r="O58" s="58"/>
      <c r="P58" s="60"/>
      <c r="Q58" s="5"/>
    </row>
    <row r="59" spans="1:17" ht="14.25" x14ac:dyDescent="0.2">
      <c r="A59" s="69" t="s">
        <v>57</v>
      </c>
      <c r="B59" s="57"/>
      <c r="C59" s="57">
        <v>0</v>
      </c>
      <c r="D59" s="57">
        <v>0</v>
      </c>
      <c r="E59" s="58">
        <v>0</v>
      </c>
      <c r="F59" s="58"/>
      <c r="G59" s="57">
        <v>0</v>
      </c>
      <c r="H59" s="58">
        <v>0</v>
      </c>
      <c r="I59" s="57"/>
      <c r="J59" s="67"/>
      <c r="K59" s="57"/>
      <c r="L59" s="57">
        <v>0</v>
      </c>
      <c r="M59" s="57">
        <v>0</v>
      </c>
      <c r="N59" s="58">
        <v>0</v>
      </c>
      <c r="O59" s="58"/>
      <c r="P59" s="60"/>
      <c r="Q59" s="5"/>
    </row>
    <row r="60" spans="1:17" ht="14.25" x14ac:dyDescent="0.2">
      <c r="A60" s="69" t="s">
        <v>58</v>
      </c>
      <c r="B60" s="57"/>
      <c r="C60" s="57"/>
      <c r="D60" s="57"/>
      <c r="E60" s="58"/>
      <c r="F60" s="58"/>
      <c r="G60" s="57"/>
      <c r="H60" s="58"/>
      <c r="I60" s="57"/>
      <c r="J60" s="67"/>
      <c r="K60" s="57"/>
      <c r="L60" s="57"/>
      <c r="M60" s="57"/>
      <c r="N60" s="58"/>
      <c r="O60" s="58"/>
      <c r="P60" s="60"/>
      <c r="Q60" s="5"/>
    </row>
    <row r="61" spans="1:17" ht="14.25" x14ac:dyDescent="0.2">
      <c r="A61" s="66" t="s">
        <v>32</v>
      </c>
      <c r="B61" s="57"/>
      <c r="C61" s="57">
        <v>8</v>
      </c>
      <c r="D61" s="57">
        <v>8</v>
      </c>
      <c r="E61" s="58">
        <v>1891255</v>
      </c>
      <c r="F61" s="58"/>
      <c r="G61" s="57">
        <v>8</v>
      </c>
      <c r="H61" s="58">
        <v>1891255</v>
      </c>
      <c r="I61" s="59">
        <f>(H61/G61)</f>
        <v>236406.875</v>
      </c>
      <c r="J61" s="67">
        <v>6</v>
      </c>
      <c r="K61" s="57"/>
      <c r="L61" s="57">
        <v>0</v>
      </c>
      <c r="M61" s="57">
        <v>0</v>
      </c>
      <c r="N61" s="58">
        <v>0</v>
      </c>
      <c r="O61" s="58"/>
      <c r="P61" s="60"/>
      <c r="Q61" s="5"/>
    </row>
    <row r="62" spans="1:17" ht="14.25" x14ac:dyDescent="0.2">
      <c r="A62" s="66" t="s">
        <v>45</v>
      </c>
      <c r="B62" s="57"/>
      <c r="C62" s="57"/>
      <c r="D62" s="57"/>
      <c r="E62" s="58"/>
      <c r="F62" s="58"/>
      <c r="G62" s="57"/>
      <c r="H62" s="58"/>
      <c r="I62" s="57"/>
      <c r="J62" s="67"/>
      <c r="K62" s="57"/>
      <c r="L62" s="57"/>
      <c r="M62" s="57"/>
      <c r="N62" s="58"/>
      <c r="O62" s="58"/>
      <c r="P62" s="60"/>
      <c r="Q62" s="5"/>
    </row>
    <row r="63" spans="1:17" ht="14.25" x14ac:dyDescent="0.2">
      <c r="A63" s="69" t="s">
        <v>59</v>
      </c>
      <c r="B63" s="57"/>
      <c r="C63" s="57">
        <v>5</v>
      </c>
      <c r="D63" s="57">
        <v>5</v>
      </c>
      <c r="E63" s="58">
        <v>2036631</v>
      </c>
      <c r="F63" s="58"/>
      <c r="G63" s="57">
        <v>5</v>
      </c>
      <c r="H63" s="58">
        <v>2036631</v>
      </c>
      <c r="I63" s="59">
        <f t="shared" ref="I63" si="20">(H63/G63)</f>
        <v>407326.2</v>
      </c>
      <c r="J63" s="67"/>
      <c r="K63" s="57"/>
      <c r="L63" s="57">
        <v>0</v>
      </c>
      <c r="M63" s="57">
        <v>0</v>
      </c>
      <c r="N63" s="58">
        <v>0</v>
      </c>
      <c r="O63" s="58"/>
      <c r="P63" s="60"/>
      <c r="Q63" s="5"/>
    </row>
    <row r="64" spans="1:17" ht="14.25" x14ac:dyDescent="0.2">
      <c r="A64" s="70"/>
      <c r="B64" s="57"/>
      <c r="C64" s="57"/>
      <c r="D64" s="57"/>
      <c r="E64" s="58"/>
      <c r="F64" s="58"/>
      <c r="G64" s="57"/>
      <c r="H64" s="58"/>
      <c r="I64" s="57"/>
      <c r="J64" s="67"/>
      <c r="K64" s="57"/>
      <c r="L64" s="57"/>
      <c r="M64" s="57"/>
      <c r="N64" s="58"/>
      <c r="O64" s="58"/>
      <c r="P64" s="60"/>
    </row>
    <row r="65" spans="1:17" ht="14.25" x14ac:dyDescent="0.2">
      <c r="A65" s="64" t="s">
        <v>40</v>
      </c>
      <c r="B65" s="57"/>
      <c r="C65" s="57"/>
      <c r="D65" s="57"/>
      <c r="E65" s="58"/>
      <c r="F65" s="58"/>
      <c r="G65" s="57"/>
      <c r="H65" s="58"/>
      <c r="I65" s="57"/>
      <c r="J65" s="67"/>
      <c r="K65" s="57"/>
      <c r="L65" s="57"/>
      <c r="M65" s="57"/>
      <c r="N65" s="58"/>
      <c r="O65" s="58"/>
      <c r="P65" s="60"/>
    </row>
    <row r="66" spans="1:17" ht="14.25" x14ac:dyDescent="0.2">
      <c r="A66" s="66" t="s">
        <v>46</v>
      </c>
      <c r="B66" s="62"/>
      <c r="C66" s="57"/>
      <c r="D66" s="57"/>
      <c r="E66" s="58"/>
      <c r="F66" s="58"/>
      <c r="G66" s="57"/>
      <c r="H66" s="58"/>
      <c r="I66" s="57"/>
      <c r="J66" s="67"/>
      <c r="K66" s="57"/>
      <c r="L66" s="57"/>
      <c r="M66" s="57"/>
      <c r="N66" s="58"/>
      <c r="O66" s="58"/>
      <c r="P66" s="60"/>
    </row>
    <row r="67" spans="1:17" ht="14.25" x14ac:dyDescent="0.2">
      <c r="A67" s="66" t="s">
        <v>60</v>
      </c>
      <c r="B67" s="62"/>
      <c r="C67" s="57">
        <v>3</v>
      </c>
      <c r="D67" s="57">
        <v>3</v>
      </c>
      <c r="E67" s="58">
        <v>690000</v>
      </c>
      <c r="F67" s="58"/>
      <c r="G67" s="57">
        <v>3</v>
      </c>
      <c r="H67" s="58">
        <v>690000</v>
      </c>
      <c r="I67" s="59">
        <f>(H67/G67)</f>
        <v>230000</v>
      </c>
      <c r="J67" s="67">
        <v>10</v>
      </c>
      <c r="K67" s="57"/>
      <c r="L67" s="57">
        <v>0</v>
      </c>
      <c r="M67" s="57">
        <v>0</v>
      </c>
      <c r="N67" s="58">
        <v>0</v>
      </c>
      <c r="O67" s="58"/>
      <c r="P67" s="60"/>
    </row>
    <row r="68" spans="1:17" ht="14.25" x14ac:dyDescent="0.2">
      <c r="A68" s="66" t="s">
        <v>33</v>
      </c>
      <c r="B68" s="62"/>
      <c r="C68" s="57">
        <v>17</v>
      </c>
      <c r="D68" s="57">
        <v>18</v>
      </c>
      <c r="E68" s="58">
        <v>2471820</v>
      </c>
      <c r="F68" s="58"/>
      <c r="G68" s="57">
        <v>16</v>
      </c>
      <c r="H68" s="58">
        <v>2115975</v>
      </c>
      <c r="I68" s="59">
        <f>(H68/G68)</f>
        <v>132248.4375</v>
      </c>
      <c r="J68" s="67">
        <v>18</v>
      </c>
      <c r="K68" s="57"/>
      <c r="L68" s="57">
        <v>0</v>
      </c>
      <c r="M68" s="57">
        <v>0</v>
      </c>
      <c r="N68" s="58">
        <v>0</v>
      </c>
      <c r="O68" s="58"/>
      <c r="P68" s="60"/>
    </row>
    <row r="69" spans="1:17" ht="14.25" x14ac:dyDescent="0.2">
      <c r="A69" s="66" t="s">
        <v>61</v>
      </c>
      <c r="B69" s="62"/>
      <c r="C69" s="57"/>
      <c r="D69" s="57"/>
      <c r="E69" s="58"/>
      <c r="F69" s="58"/>
      <c r="G69" s="57"/>
      <c r="H69" s="58"/>
      <c r="I69" s="57"/>
      <c r="J69" s="57"/>
      <c r="K69" s="57"/>
      <c r="L69" s="57"/>
      <c r="M69" s="57"/>
      <c r="N69" s="58"/>
      <c r="O69" s="58"/>
      <c r="P69" s="60"/>
    </row>
    <row r="70" spans="1:17" ht="14.25" x14ac:dyDescent="0.2">
      <c r="A70" s="69" t="s">
        <v>62</v>
      </c>
      <c r="B70" s="62"/>
      <c r="C70" s="57">
        <v>1</v>
      </c>
      <c r="D70" s="57">
        <v>1</v>
      </c>
      <c r="E70" s="58">
        <v>260000</v>
      </c>
      <c r="F70" s="58"/>
      <c r="G70" s="57">
        <v>1</v>
      </c>
      <c r="H70" s="58">
        <v>260000</v>
      </c>
      <c r="I70" s="59">
        <f t="shared" ref="I70" si="21">(H70/G70)</f>
        <v>260000</v>
      </c>
      <c r="J70" s="57"/>
      <c r="K70" s="57"/>
      <c r="L70" s="57">
        <v>0</v>
      </c>
      <c r="M70" s="57">
        <v>0</v>
      </c>
      <c r="N70" s="58">
        <v>0</v>
      </c>
      <c r="O70" s="58"/>
      <c r="P70" s="60"/>
    </row>
    <row r="71" spans="1:17" ht="15" thickBot="1" x14ac:dyDescent="0.25">
      <c r="A71" s="71"/>
      <c r="B71" s="72"/>
      <c r="C71" s="73"/>
      <c r="D71" s="73"/>
      <c r="E71" s="72"/>
      <c r="F71" s="72"/>
      <c r="G71" s="73"/>
      <c r="H71" s="72"/>
      <c r="I71" s="73"/>
      <c r="J71" s="73"/>
      <c r="K71" s="73"/>
      <c r="L71" s="73"/>
      <c r="M71" s="73"/>
      <c r="N71" s="72"/>
      <c r="O71" s="72"/>
      <c r="P71" s="74"/>
    </row>
    <row r="72" spans="1:17" ht="15" thickTop="1" x14ac:dyDescent="0.2">
      <c r="A72" s="9"/>
      <c r="B72" s="8"/>
      <c r="C72" s="7"/>
      <c r="D72" s="7"/>
      <c r="E72" s="8"/>
      <c r="F72" s="8"/>
      <c r="G72" s="7"/>
      <c r="H72" s="8"/>
      <c r="I72" s="7"/>
      <c r="J72" s="7"/>
      <c r="K72" s="7"/>
      <c r="L72" s="7"/>
      <c r="M72" s="7"/>
      <c r="N72" s="8"/>
      <c r="O72" s="8"/>
      <c r="P72" s="8"/>
    </row>
    <row r="73" spans="1:17" ht="14.25" x14ac:dyDescent="0.2">
      <c r="A73" s="9"/>
      <c r="B73" s="9"/>
      <c r="C73" s="7"/>
      <c r="D73" s="7"/>
      <c r="E73" s="8"/>
      <c r="F73" s="8"/>
      <c r="G73" s="7"/>
      <c r="H73" s="8"/>
      <c r="I73" s="7"/>
      <c r="J73" s="7"/>
      <c r="K73" s="7"/>
      <c r="L73" s="7"/>
      <c r="M73" s="7"/>
      <c r="N73" s="8"/>
      <c r="O73" s="8"/>
      <c r="P73" s="8"/>
    </row>
    <row r="74" spans="1:17" ht="14.25" x14ac:dyDescent="0.2">
      <c r="A74" s="11" t="s">
        <v>72</v>
      </c>
      <c r="B74" s="9"/>
      <c r="C74" s="7"/>
      <c r="D74" s="7"/>
      <c r="E74" s="8"/>
      <c r="F74" s="8"/>
      <c r="G74" s="7"/>
      <c r="H74" s="8"/>
      <c r="I74" s="7"/>
      <c r="J74" s="7"/>
      <c r="K74" s="7"/>
      <c r="L74" s="7"/>
      <c r="M74" s="7"/>
      <c r="N74" s="8"/>
      <c r="O74" s="8"/>
      <c r="P74" s="8"/>
    </row>
    <row r="75" spans="1:17" ht="14.25" x14ac:dyDescent="0.2">
      <c r="A75" s="11" t="s">
        <v>34</v>
      </c>
      <c r="B75" s="9"/>
      <c r="C75" s="7"/>
      <c r="D75" s="7"/>
      <c r="E75" s="8"/>
      <c r="F75" s="8"/>
      <c r="G75" s="7"/>
      <c r="H75" s="8"/>
      <c r="I75" s="7"/>
      <c r="J75" s="7"/>
      <c r="K75" s="7"/>
      <c r="L75" s="7"/>
      <c r="M75" s="7"/>
      <c r="N75" s="8"/>
      <c r="O75" s="8"/>
      <c r="P75" s="8"/>
    </row>
    <row r="76" spans="1:17" ht="14.25" x14ac:dyDescent="0.2">
      <c r="A76" s="12" t="s">
        <v>35</v>
      </c>
      <c r="B76" s="9"/>
      <c r="C76" s="7"/>
      <c r="D76" s="7"/>
      <c r="E76" s="8"/>
      <c r="F76" s="8"/>
      <c r="G76" s="7"/>
      <c r="H76" s="8"/>
      <c r="I76" s="7"/>
      <c r="J76" s="7"/>
      <c r="K76" s="7"/>
      <c r="L76" s="7"/>
      <c r="M76" s="7"/>
      <c r="N76" s="8"/>
      <c r="O76" s="8"/>
      <c r="P76" s="8"/>
    </row>
    <row r="77" spans="1:17" ht="14.25" x14ac:dyDescent="0.2">
      <c r="A77" s="12" t="s">
        <v>36</v>
      </c>
      <c r="B77" s="9"/>
      <c r="C77" s="7"/>
      <c r="D77" s="7"/>
      <c r="E77" s="8"/>
      <c r="F77" s="8"/>
      <c r="G77" s="7"/>
      <c r="H77" s="8"/>
      <c r="I77" s="7"/>
      <c r="J77" s="7"/>
      <c r="K77" s="7"/>
      <c r="L77" s="7"/>
      <c r="M77" s="7"/>
      <c r="N77" s="8"/>
      <c r="O77" s="8"/>
      <c r="P77" s="8"/>
    </row>
    <row r="78" spans="1:17" ht="14.25" x14ac:dyDescent="0.2">
      <c r="A78" s="12" t="s">
        <v>37</v>
      </c>
      <c r="B78" s="9"/>
      <c r="C78" s="7"/>
      <c r="D78" s="7"/>
      <c r="E78" s="8"/>
      <c r="F78" s="8"/>
      <c r="G78" s="7"/>
      <c r="H78" s="8"/>
      <c r="I78" s="7"/>
      <c r="J78" s="7"/>
      <c r="K78" s="7"/>
      <c r="L78" s="7"/>
      <c r="M78" s="7"/>
      <c r="N78" s="8"/>
      <c r="O78" s="8"/>
      <c r="P78" s="8"/>
    </row>
    <row r="79" spans="1:17" ht="14.25" x14ac:dyDescent="0.2">
      <c r="A79" s="12" t="s">
        <v>47</v>
      </c>
      <c r="B79" s="9"/>
      <c r="C79" s="7"/>
      <c r="D79" s="7"/>
      <c r="E79" s="8"/>
      <c r="F79" s="8"/>
      <c r="G79" s="7"/>
      <c r="H79" s="8"/>
      <c r="I79" s="7"/>
      <c r="J79" s="7"/>
      <c r="K79" s="7"/>
      <c r="L79" s="7"/>
      <c r="M79" s="7"/>
      <c r="N79" s="8"/>
      <c r="O79" s="8"/>
      <c r="P79" s="8"/>
    </row>
    <row r="80" spans="1:17" ht="14.25" x14ac:dyDescent="0.2">
      <c r="A80" s="12" t="s">
        <v>48</v>
      </c>
      <c r="B80" s="9"/>
      <c r="C80" s="7"/>
      <c r="D80" s="7"/>
      <c r="E80" s="8"/>
      <c r="F80" s="8"/>
      <c r="G80" s="7"/>
      <c r="H80" s="8"/>
      <c r="I80" s="7"/>
      <c r="J80" s="7"/>
      <c r="K80" s="7"/>
      <c r="L80" s="7"/>
      <c r="M80" s="7"/>
      <c r="N80" s="8"/>
      <c r="O80" s="8"/>
      <c r="P80" s="8"/>
      <c r="Q80" s="5"/>
    </row>
    <row r="81" spans="1:17" ht="14.25" x14ac:dyDescent="0.2">
      <c r="A81" s="12" t="s">
        <v>49</v>
      </c>
      <c r="B81" s="9"/>
      <c r="C81" s="7"/>
      <c r="D81" s="7"/>
      <c r="E81" s="8"/>
      <c r="F81" s="8"/>
      <c r="G81" s="7"/>
      <c r="H81" s="8"/>
      <c r="I81" s="7"/>
      <c r="J81" s="7"/>
      <c r="K81" s="7"/>
      <c r="L81" s="7"/>
      <c r="M81" s="7"/>
      <c r="N81" s="8"/>
      <c r="O81" s="8"/>
      <c r="P81" s="8"/>
      <c r="Q81" s="5"/>
    </row>
    <row r="82" spans="1:17" ht="14.25" x14ac:dyDescent="0.2">
      <c r="A82" s="9" t="s">
        <v>50</v>
      </c>
      <c r="B82" s="9"/>
      <c r="C82" s="7"/>
      <c r="D82" s="7"/>
      <c r="E82" s="8"/>
      <c r="F82" s="8"/>
      <c r="G82" s="7"/>
      <c r="H82" s="8"/>
      <c r="I82" s="7"/>
      <c r="J82" s="7"/>
      <c r="K82" s="7"/>
      <c r="L82" s="7"/>
      <c r="M82" s="7"/>
      <c r="N82" s="8"/>
      <c r="O82" s="8"/>
      <c r="P82" s="8"/>
      <c r="Q82" s="5"/>
    </row>
    <row r="83" spans="1:17" ht="14.25" x14ac:dyDescent="0.2">
      <c r="A83" s="9" t="s">
        <v>51</v>
      </c>
      <c r="B83" s="9"/>
      <c r="C83" s="7"/>
      <c r="D83" s="7"/>
      <c r="E83" s="8"/>
      <c r="F83" s="8"/>
      <c r="G83" s="7"/>
      <c r="H83" s="8"/>
      <c r="I83" s="7"/>
      <c r="J83" s="7"/>
      <c r="K83" s="7"/>
      <c r="L83" s="7"/>
      <c r="M83" s="7"/>
      <c r="N83" s="8"/>
      <c r="O83" s="8"/>
      <c r="P83" s="8"/>
      <c r="Q83" s="5"/>
    </row>
    <row r="84" spans="1:17" ht="14.25" x14ac:dyDescent="0.2">
      <c r="A84" s="9" t="s">
        <v>52</v>
      </c>
      <c r="B84" s="9"/>
      <c r="C84" s="7"/>
      <c r="D84" s="7"/>
      <c r="E84" s="8"/>
      <c r="F84" s="8"/>
      <c r="G84" s="7"/>
      <c r="H84" s="8"/>
      <c r="I84" s="7"/>
      <c r="J84" s="7"/>
      <c r="K84" s="7"/>
      <c r="L84" s="7"/>
      <c r="M84" s="7"/>
      <c r="N84" s="8"/>
      <c r="O84" s="8"/>
      <c r="P84" s="8"/>
      <c r="Q84" s="5"/>
    </row>
  </sheetData>
  <phoneticPr fontId="0" type="noConversion"/>
  <pageMargins left="0.75" right="0.75" top="1" bottom="1" header="0.5" footer="0.5"/>
  <pageSetup scale="4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4E67F93-4CC2-455D-BF86-8ACC4779BDBC}"/>
</file>

<file path=customXml/itemProps2.xml><?xml version="1.0" encoding="utf-8"?>
<ds:datastoreItem xmlns:ds="http://schemas.openxmlformats.org/officeDocument/2006/customXml" ds:itemID="{0C37E590-1ADA-493E-B2B3-764EDDACECEF}"/>
</file>

<file path=customXml/itemProps3.xml><?xml version="1.0" encoding="utf-8"?>
<ds:datastoreItem xmlns:ds="http://schemas.openxmlformats.org/officeDocument/2006/customXml" ds:itemID="{6C3BF84C-8742-4F50-8026-999A8FC461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1A1</vt:lpstr>
      <vt:lpstr>'1A1'!Print_Area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2018-10-29T13:47:22Z</cp:lastPrinted>
  <dcterms:created xsi:type="dcterms:W3CDTF">2003-04-24T14:06:32Z</dcterms:created>
  <dcterms:modified xsi:type="dcterms:W3CDTF">2018-10-29T13:47:43Z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