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8\MAY18\"/>
    </mc:Choice>
  </mc:AlternateContent>
  <bookViews>
    <workbookView xWindow="360" yWindow="315" windowWidth="14940" windowHeight="8640"/>
  </bookViews>
  <sheets>
    <sheet name="2A" sheetId="1" r:id="rId1"/>
  </sheets>
  <definedNames>
    <definedName name="_xlnm.Print_Area" localSheetId="0">'2A'!$B$2:$U$83</definedName>
  </definedNames>
  <calcPr calcId="171027"/>
</workbook>
</file>

<file path=xl/calcChain.xml><?xml version="1.0" encoding="utf-8"?>
<calcChain xmlns="http://schemas.openxmlformats.org/spreadsheetml/2006/main">
  <c r="S69" i="1" l="1"/>
  <c r="R69" i="1"/>
  <c r="S67" i="1"/>
  <c r="R67" i="1"/>
  <c r="S66" i="1"/>
  <c r="R66" i="1"/>
  <c r="S62" i="1"/>
  <c r="R62" i="1"/>
  <c r="S60" i="1"/>
  <c r="R60" i="1"/>
  <c r="S58" i="1"/>
  <c r="R58" i="1"/>
  <c r="S56" i="1"/>
  <c r="R56" i="1"/>
  <c r="S50" i="1"/>
  <c r="R50" i="1"/>
  <c r="S49" i="1"/>
  <c r="R49" i="1"/>
  <c r="S43" i="1"/>
  <c r="R43" i="1"/>
  <c r="S42" i="1"/>
  <c r="R42" i="1"/>
  <c r="S41" i="1"/>
  <c r="R41" i="1"/>
  <c r="S38" i="1"/>
  <c r="R38" i="1"/>
  <c r="S37" i="1"/>
  <c r="R37" i="1"/>
  <c r="S36" i="1"/>
  <c r="R36" i="1"/>
  <c r="S33" i="1"/>
  <c r="R33" i="1"/>
  <c r="S32" i="1"/>
  <c r="R32" i="1"/>
  <c r="S31" i="1"/>
  <c r="R31" i="1"/>
  <c r="S30" i="1"/>
  <c r="R30" i="1"/>
  <c r="S29" i="1"/>
  <c r="R29" i="1"/>
  <c r="S28" i="1"/>
  <c r="R28" i="1"/>
  <c r="R27" i="1"/>
  <c r="S21" i="1"/>
  <c r="R21" i="1"/>
  <c r="S16" i="1"/>
  <c r="R16" i="1"/>
  <c r="S14" i="1"/>
  <c r="R14" i="1"/>
  <c r="M69" i="1"/>
  <c r="L69" i="1"/>
  <c r="M67" i="1"/>
  <c r="L67" i="1"/>
  <c r="M66" i="1"/>
  <c r="L66" i="1"/>
  <c r="M62" i="1"/>
  <c r="L62" i="1"/>
  <c r="M60" i="1"/>
  <c r="L60" i="1"/>
  <c r="M58" i="1"/>
  <c r="L58" i="1"/>
  <c r="M56" i="1"/>
  <c r="L56" i="1"/>
  <c r="M50" i="1"/>
  <c r="L50" i="1"/>
  <c r="M49" i="1"/>
  <c r="L49" i="1"/>
  <c r="M43" i="1"/>
  <c r="L43" i="1"/>
  <c r="M42" i="1"/>
  <c r="L42" i="1"/>
  <c r="M41" i="1"/>
  <c r="L41" i="1"/>
  <c r="M38" i="1"/>
  <c r="L38" i="1"/>
  <c r="M37" i="1"/>
  <c r="L37" i="1"/>
  <c r="M36" i="1"/>
  <c r="L36" i="1"/>
  <c r="M33" i="1"/>
  <c r="L33" i="1"/>
  <c r="M32" i="1"/>
  <c r="L32" i="1"/>
  <c r="M31" i="1"/>
  <c r="L31" i="1"/>
  <c r="M30" i="1"/>
  <c r="L30" i="1"/>
  <c r="M29" i="1"/>
  <c r="L29" i="1"/>
  <c r="M28" i="1"/>
  <c r="L28" i="1"/>
  <c r="M16" i="1"/>
  <c r="L16" i="1"/>
  <c r="M14" i="1"/>
  <c r="L14" i="1"/>
  <c r="P69" i="1"/>
  <c r="Q69" i="1" s="1"/>
  <c r="J69" i="1"/>
  <c r="K69" i="1" s="1"/>
  <c r="I69" i="1"/>
  <c r="F69" i="1"/>
  <c r="P67" i="1"/>
  <c r="Q67" i="1" s="1"/>
  <c r="J67" i="1"/>
  <c r="K67" i="1" s="1"/>
  <c r="I67" i="1"/>
  <c r="F67" i="1"/>
  <c r="P66" i="1"/>
  <c r="Q66" i="1" s="1"/>
  <c r="J66" i="1"/>
  <c r="K66" i="1" s="1"/>
  <c r="I66" i="1"/>
  <c r="F66" i="1"/>
  <c r="P62" i="1"/>
  <c r="Q62" i="1" s="1"/>
  <c r="K62" i="1"/>
  <c r="J62" i="1"/>
  <c r="I62" i="1"/>
  <c r="F62" i="1"/>
  <c r="Q60" i="1"/>
  <c r="P60" i="1"/>
  <c r="J60" i="1"/>
  <c r="K60" i="1" s="1"/>
  <c r="I60" i="1"/>
  <c r="F60" i="1"/>
  <c r="P58" i="1"/>
  <c r="Q58" i="1" s="1"/>
  <c r="J58" i="1"/>
  <c r="K58" i="1" s="1"/>
  <c r="I58" i="1"/>
  <c r="P56" i="1"/>
  <c r="Q56" i="1" s="1"/>
  <c r="J56" i="1"/>
  <c r="K56" i="1" s="1"/>
  <c r="I56" i="1"/>
  <c r="F56" i="1"/>
  <c r="P50" i="1"/>
  <c r="Q50" i="1" s="1"/>
  <c r="J50" i="1"/>
  <c r="K50" i="1" s="1"/>
  <c r="I50" i="1"/>
  <c r="F50" i="1"/>
  <c r="P49" i="1"/>
  <c r="Q49" i="1" s="1"/>
  <c r="J49" i="1"/>
  <c r="K49" i="1" s="1"/>
  <c r="I49" i="1"/>
  <c r="F49" i="1"/>
  <c r="P43" i="1"/>
  <c r="Q43" i="1" s="1"/>
  <c r="J43" i="1"/>
  <c r="K43" i="1" s="1"/>
  <c r="I43" i="1"/>
  <c r="F43" i="1"/>
  <c r="P42" i="1"/>
  <c r="Q42" i="1" s="1"/>
  <c r="J42" i="1"/>
  <c r="K42" i="1" s="1"/>
  <c r="I42" i="1"/>
  <c r="F42" i="1"/>
  <c r="P41" i="1"/>
  <c r="Q41" i="1" s="1"/>
  <c r="J41" i="1"/>
  <c r="K41" i="1" s="1"/>
  <c r="I41" i="1"/>
  <c r="F41" i="1"/>
  <c r="H40" i="1"/>
  <c r="S40" i="1" s="1"/>
  <c r="G40" i="1"/>
  <c r="M40" i="1" s="1"/>
  <c r="E40" i="1"/>
  <c r="R40" i="1" s="1"/>
  <c r="D40" i="1"/>
  <c r="L40" i="1" s="1"/>
  <c r="P38" i="1"/>
  <c r="Q38" i="1" s="1"/>
  <c r="J38" i="1"/>
  <c r="K38" i="1" s="1"/>
  <c r="I38" i="1"/>
  <c r="F38" i="1"/>
  <c r="P37" i="1"/>
  <c r="Q37" i="1" s="1"/>
  <c r="J37" i="1"/>
  <c r="K37" i="1" s="1"/>
  <c r="I37" i="1"/>
  <c r="F37" i="1"/>
  <c r="P36" i="1"/>
  <c r="Q36" i="1" s="1"/>
  <c r="K36" i="1"/>
  <c r="J36" i="1"/>
  <c r="I36" i="1"/>
  <c r="F36" i="1"/>
  <c r="H35" i="1"/>
  <c r="S35" i="1" s="1"/>
  <c r="G35" i="1"/>
  <c r="M35" i="1" s="1"/>
  <c r="E35" i="1"/>
  <c r="D35" i="1"/>
  <c r="L35" i="1" s="1"/>
  <c r="P33" i="1"/>
  <c r="Q33" i="1" s="1"/>
  <c r="J33" i="1"/>
  <c r="K33" i="1" s="1"/>
  <c r="I33" i="1"/>
  <c r="F33" i="1"/>
  <c r="P32" i="1"/>
  <c r="Q32" i="1" s="1"/>
  <c r="J32" i="1"/>
  <c r="K32" i="1" s="1"/>
  <c r="I32" i="1"/>
  <c r="F32" i="1"/>
  <c r="P31" i="1"/>
  <c r="Q31" i="1" s="1"/>
  <c r="J31" i="1"/>
  <c r="K31" i="1" s="1"/>
  <c r="I31" i="1"/>
  <c r="F31" i="1"/>
  <c r="P30" i="1"/>
  <c r="Q30" i="1" s="1"/>
  <c r="J30" i="1"/>
  <c r="K30" i="1" s="1"/>
  <c r="I30" i="1"/>
  <c r="F30" i="1"/>
  <c r="P29" i="1"/>
  <c r="Q29" i="1" s="1"/>
  <c r="J29" i="1"/>
  <c r="K29" i="1" s="1"/>
  <c r="I29" i="1"/>
  <c r="F29" i="1"/>
  <c r="P28" i="1"/>
  <c r="Q28" i="1" s="1"/>
  <c r="J28" i="1"/>
  <c r="K28" i="1" s="1"/>
  <c r="I28" i="1"/>
  <c r="F28" i="1"/>
  <c r="H27" i="1"/>
  <c r="S27" i="1" s="1"/>
  <c r="G27" i="1"/>
  <c r="M27" i="1" s="1"/>
  <c r="E27" i="1"/>
  <c r="D27" i="1"/>
  <c r="L27" i="1" s="1"/>
  <c r="H24" i="1"/>
  <c r="S24" i="1" s="1"/>
  <c r="G24" i="1"/>
  <c r="M24" i="1" s="1"/>
  <c r="E24" i="1"/>
  <c r="D24" i="1"/>
  <c r="L24" i="1" s="1"/>
  <c r="H23" i="1"/>
  <c r="H22" i="1" s="1"/>
  <c r="S22" i="1" s="1"/>
  <c r="G23" i="1"/>
  <c r="G22" i="1" s="1"/>
  <c r="M22" i="1" s="1"/>
  <c r="E23" i="1"/>
  <c r="R23" i="1" s="1"/>
  <c r="D23" i="1"/>
  <c r="L23" i="1" s="1"/>
  <c r="H21" i="1"/>
  <c r="G21" i="1"/>
  <c r="M21" i="1" s="1"/>
  <c r="E21" i="1"/>
  <c r="P21" i="1" s="1"/>
  <c r="Q21" i="1" s="1"/>
  <c r="D21" i="1"/>
  <c r="L21" i="1" s="1"/>
  <c r="J20" i="1"/>
  <c r="K20" i="1" s="1"/>
  <c r="H20" i="1"/>
  <c r="S20" i="1" s="1"/>
  <c r="G20" i="1"/>
  <c r="M20" i="1" s="1"/>
  <c r="E20" i="1"/>
  <c r="D20" i="1"/>
  <c r="L20" i="1" s="1"/>
  <c r="H19" i="1"/>
  <c r="G19" i="1"/>
  <c r="M19" i="1" s="1"/>
  <c r="E19" i="1"/>
  <c r="R19" i="1" s="1"/>
  <c r="D19" i="1"/>
  <c r="J19" i="1" s="1"/>
  <c r="K19" i="1" s="1"/>
  <c r="L19" i="1" l="1"/>
  <c r="H18" i="1"/>
  <c r="S18" i="1" s="1"/>
  <c r="E22" i="1"/>
  <c r="R22" i="1" s="1"/>
  <c r="I40" i="1"/>
  <c r="M23" i="1"/>
  <c r="J40" i="1"/>
  <c r="K40" i="1" s="1"/>
  <c r="E18" i="1"/>
  <c r="R18" i="1" s="1"/>
  <c r="S19" i="1"/>
  <c r="S23" i="1"/>
  <c r="P35" i="1"/>
  <c r="Q35" i="1" s="1"/>
  <c r="R20" i="1"/>
  <c r="R24" i="1"/>
  <c r="R35" i="1"/>
  <c r="J23" i="1"/>
  <c r="K23" i="1" s="1"/>
  <c r="P27" i="1"/>
  <c r="Q27" i="1" s="1"/>
  <c r="I22" i="1"/>
  <c r="P22" i="1"/>
  <c r="Q22" i="1" s="1"/>
  <c r="F20" i="1"/>
  <c r="I21" i="1"/>
  <c r="I27" i="1"/>
  <c r="P20" i="1"/>
  <c r="Q20" i="1" s="1"/>
  <c r="F24" i="1"/>
  <c r="J21" i="1"/>
  <c r="K21" i="1" s="1"/>
  <c r="D22" i="1"/>
  <c r="L22" i="1" s="1"/>
  <c r="F23" i="1"/>
  <c r="P23" i="1"/>
  <c r="Q23" i="1" s="1"/>
  <c r="J27" i="1"/>
  <c r="K27" i="1" s="1"/>
  <c r="P24" i="1"/>
  <c r="Q24" i="1" s="1"/>
  <c r="F35" i="1"/>
  <c r="D18" i="1"/>
  <c r="F19" i="1"/>
  <c r="P19" i="1"/>
  <c r="Q19" i="1" s="1"/>
  <c r="I20" i="1"/>
  <c r="I24" i="1"/>
  <c r="I35" i="1"/>
  <c r="J24" i="1"/>
  <c r="K24" i="1" s="1"/>
  <c r="J35" i="1"/>
  <c r="K35" i="1" s="1"/>
  <c r="F40" i="1"/>
  <c r="P40" i="1"/>
  <c r="Q40" i="1" s="1"/>
  <c r="G18" i="1"/>
  <c r="M18" i="1" s="1"/>
  <c r="I19" i="1"/>
  <c r="I23" i="1"/>
  <c r="F21" i="1"/>
  <c r="F27" i="1"/>
  <c r="P18" i="1" l="1"/>
  <c r="Q18" i="1" s="1"/>
  <c r="F18" i="1"/>
  <c r="L18" i="1"/>
  <c r="J18" i="1"/>
  <c r="K18" i="1" s="1"/>
  <c r="J22" i="1"/>
  <c r="K22" i="1" s="1"/>
  <c r="F22" i="1"/>
  <c r="I18" i="1"/>
</calcChain>
</file>

<file path=xl/sharedStrings.xml><?xml version="1.0" encoding="utf-8"?>
<sst xmlns="http://schemas.openxmlformats.org/spreadsheetml/2006/main" count="89" uniqueCount="74">
  <si>
    <t>JURISDICTION</t>
  </si>
  <si>
    <t>YEAR TO DATE</t>
  </si>
  <si>
    <t>TOTAL HOUSING UNITS</t>
  </si>
  <si>
    <t>SINGLE-FAMILY UNITS</t>
  </si>
  <si>
    <t>STATE PERCENT</t>
  </si>
  <si>
    <t>CHANGE</t>
  </si>
  <si>
    <t>COUNTY RANK</t>
  </si>
  <si>
    <t>PERCENT</t>
  </si>
  <si>
    <t>SINGLE</t>
  </si>
  <si>
    <t>TOTAL</t>
  </si>
  <si>
    <t>FAMILY</t>
  </si>
  <si>
    <t>NET</t>
  </si>
  <si>
    <t>Table 2A.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</si>
  <si>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</si>
  <si>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</si>
  <si>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</si>
  <si>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</si>
  <si>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</si>
  <si>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</si>
  <si>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</si>
  <si>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</si>
  <si>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</si>
  <si>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</si>
  <si>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</si>
  <si>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</si>
  <si>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</si>
  <si>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</si>
  <si>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</si>
  <si>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</si>
  <si>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</si>
  <si>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</si>
  <si>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</si>
  <si>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</si>
  <si>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</si>
  <si>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</si>
  <si>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</si>
  <si>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</si>
  <si>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</si>
  <si>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</si>
  <si>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</si>
  <si>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</si>
  <si>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</si>
  <si>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</si>
  <si>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</si>
  <si>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</si>
  <si>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</si>
  <si>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</si>
  <si>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</si>
  <si>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</si>
  <si>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</si>
  <si>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</si>
  <si>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</si>
  <si>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</si>
  <si>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</si>
  <si>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</si>
  <si>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</si>
  <si>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</si>
  <si>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</si>
  <si>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</si>
  <si>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</si>
  <si>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</si>
  <si>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</si>
  <si>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PREPARED BY MD DEPARTMENT OF PLANNING.  PLANNING SERVICES.</t>
  </si>
  <si>
    <t>MAY 2017</t>
  </si>
  <si>
    <t>NEW HOUSING UNITS AUTHORIZED FOR CONSTRUCTION YEAR TO DATE MAY  2018 AND 2017</t>
  </si>
  <si>
    <t>MAY 2018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</si>
  <si>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</si>
  <si>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</si>
  <si>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</si>
  <si>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</si>
  <si>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</si>
  <si>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</si>
  <si>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r>
      <t xml:space="preserve">STATE OF MARYLAND </t>
    </r>
    <r>
      <rPr>
        <b/>
        <sz val="8"/>
        <rFont val="Cambria"/>
        <family val="1"/>
        <scheme val="major"/>
      </rPr>
      <t>(2)</t>
    </r>
  </si>
  <si>
    <r>
      <t>STATE SUM OF MONTHLY REPORTING PIPs</t>
    </r>
    <r>
      <rPr>
        <b/>
        <sz val="8"/>
        <rFont val="Cambria"/>
        <family val="1"/>
        <scheme val="major"/>
      </rPr>
      <t xml:space="preserve"> 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</si>
</sst>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(&quot;$&quot;* #,##0_);_(&quot;$&quot;* \(#,##0\);_(&quot;$&quot;* &quot;-&quot;_);_(@_)"/>
    <numFmt numFmtId="41" formatCode="_(* #,##0_);_(* \(#,##0\);_(* &quot;-&quot;_);_(@_)"/>
  </numFmts>
  <fonts count="13" x14ac:knownFonts="1">
    <font>
      <sz val="10"/>
      <name val="Arial"/>
    </font>
    <font>
      <sz val="10"/>
      <name val="Arial"/>
      <family val="2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sz val="10"/>
      <name val="Cambria"/>
      <family val="1"/>
      <scheme val="major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8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6" fillId="0" borderId="0" xfId="0" applyFont="1"/>
    <xf numFmtId="41" fontId="6" fillId="0" borderId="0" xfId="0" applyNumberFormat="1" applyFont="1"/>
    <xf numFmtId="0" fontId="7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3" xfId="0" applyFont="1" applyBorder="1"/>
    <xf numFmtId="0" fontId="8" fillId="0" borderId="0" xfId="0" applyFont="1" applyAlignment="1">
      <alignment horizontal="centerContinuous"/>
    </xf>
    <xf numFmtId="0" fontId="8" fillId="0" borderId="4" xfId="0" applyFont="1" applyBorder="1"/>
    <xf numFmtId="0" fontId="8" fillId="0" borderId="0" xfId="0" applyFont="1" applyBorder="1"/>
    <xf numFmtId="0" fontId="8" fillId="0" borderId="0" xfId="0" applyFont="1"/>
    <xf numFmtId="0" fontId="8" fillId="0" borderId="24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41" fontId="6" fillId="0" borderId="15" xfId="0" applyNumberFormat="1" applyFont="1" applyBorder="1"/>
    <xf numFmtId="41" fontId="6" fillId="0" borderId="16" xfId="0" applyNumberFormat="1" applyFont="1" applyBorder="1"/>
    <xf numFmtId="0" fontId="6" fillId="0" borderId="15" xfId="0" applyFont="1" applyBorder="1"/>
    <xf numFmtId="1" fontId="6" fillId="0" borderId="15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41" fontId="9" fillId="0" borderId="4" xfId="0" applyNumberFormat="1" applyFont="1" applyBorder="1"/>
    <xf numFmtId="41" fontId="6" fillId="0" borderId="0" xfId="0" applyNumberFormat="1" applyFont="1" applyBorder="1"/>
    <xf numFmtId="10" fontId="6" fillId="0" borderId="15" xfId="0" applyNumberFormat="1" applyFont="1" applyBorder="1"/>
    <xf numFmtId="10" fontId="6" fillId="0" borderId="16" xfId="0" applyNumberFormat="1" applyFont="1" applyBorder="1"/>
    <xf numFmtId="10" fontId="6" fillId="0" borderId="15" xfId="0" applyNumberFormat="1" applyFont="1" applyBorder="1" applyAlignment="1">
      <alignment horizontal="center"/>
    </xf>
    <xf numFmtId="3" fontId="2" fillId="0" borderId="4" xfId="0" applyNumberFormat="1" applyFont="1" applyBorder="1"/>
    <xf numFmtId="0" fontId="2" fillId="0" borderId="4" xfId="0" applyFont="1" applyBorder="1"/>
    <xf numFmtId="41" fontId="6" fillId="0" borderId="15" xfId="0" applyNumberFormat="1" applyFont="1" applyBorder="1" applyAlignment="1">
      <alignment horizontal="right"/>
    </xf>
    <xf numFmtId="10" fontId="6" fillId="0" borderId="0" xfId="0" applyNumberFormat="1" applyFont="1"/>
    <xf numFmtId="1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2" fillId="0" borderId="0" xfId="0" applyNumberFormat="1" applyFont="1" applyBorder="1"/>
    <xf numFmtId="49" fontId="12" fillId="0" borderId="0" xfId="0" applyNumberFormat="1" applyFont="1" applyBorder="1"/>
    <xf numFmtId="0" fontId="12" fillId="0" borderId="0" xfId="0" applyFont="1" applyBorder="1"/>
    <xf numFmtId="0" fontId="8" fillId="0" borderId="0" xfId="0" applyFont="1" applyBorder="1" applyAlignment="1">
      <alignment horizontal="centerContinuous"/>
    </xf>
    <xf numFmtId="41" fontId="6" fillId="0" borderId="5" xfId="0" applyNumberFormat="1" applyFont="1" applyBorder="1"/>
    <xf numFmtId="0" fontId="8" fillId="0" borderId="5" xfId="0" applyFont="1" applyBorder="1" applyAlignment="1">
      <alignment horizontal="centerContinuous"/>
    </xf>
    <xf numFmtId="3" fontId="3" fillId="0" borderId="4" xfId="0" applyNumberFormat="1" applyFont="1" applyBorder="1"/>
    <xf numFmtId="0" fontId="4" fillId="0" borderId="4" xfId="0" applyFont="1" applyBorder="1"/>
    <xf numFmtId="3" fontId="4" fillId="0" borderId="4" xfId="0" applyNumberFormat="1" applyFont="1" applyBorder="1"/>
    <xf numFmtId="0" fontId="5" fillId="0" borderId="4" xfId="0" applyFont="1" applyBorder="1"/>
    <xf numFmtId="42" fontId="4" fillId="0" borderId="4" xfId="0" applyNumberFormat="1" applyFont="1" applyBorder="1"/>
    <xf numFmtId="41" fontId="6" fillId="0" borderId="6" xfId="0" applyNumberFormat="1" applyFont="1" applyBorder="1"/>
    <xf numFmtId="0" fontId="6" fillId="0" borderId="7" xfId="0" applyFont="1" applyBorder="1"/>
    <xf numFmtId="1" fontId="6" fillId="0" borderId="26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10" fontId="6" fillId="0" borderId="15" xfId="1" applyNumberFormat="1" applyFont="1" applyBorder="1" applyAlignment="1">
      <alignment horizontal="center"/>
    </xf>
    <xf numFmtId="10" fontId="6" fillId="0" borderId="15" xfId="1" applyNumberFormat="1" applyFont="1" applyBorder="1"/>
    <xf numFmtId="41" fontId="6" fillId="0" borderId="26" xfId="0" applyNumberFormat="1" applyFont="1" applyBorder="1"/>
    <xf numFmtId="0" fontId="6" fillId="0" borderId="15" xfId="0" applyFont="1" applyBorder="1" applyAlignment="1">
      <alignment horizontal="center"/>
    </xf>
    <xf numFmtId="0" fontId="6" fillId="0" borderId="8" xfId="0" applyFont="1" applyBorder="1"/>
    <xf numFmtId="0" fontId="6" fillId="0" borderId="8" xfId="0" applyNumberFormat="1" applyFont="1" applyBorder="1" applyAlignment="1">
      <alignment horizontal="center"/>
    </xf>
    <xf numFmtId="41" fontId="6" fillId="0" borderId="8" xfId="0" applyNumberFormat="1" applyFont="1" applyBorder="1"/>
    <xf numFmtId="1" fontId="6" fillId="0" borderId="8" xfId="0" applyNumberFormat="1" applyFont="1" applyBorder="1" applyAlignment="1">
      <alignment horizontal="center"/>
    </xf>
    <xf numFmtId="0" fontId="6" fillId="0" borderId="25" xfId="0" applyFont="1" applyBorder="1"/>
    <xf numFmtId="41" fontId="6" fillId="0" borderId="9" xfId="0" applyNumberFormat="1" applyFont="1" applyBorder="1"/>
    <xf numFmtId="10" fontId="6" fillId="0" borderId="9" xfId="0" applyNumberFormat="1" applyFont="1" applyBorder="1"/>
    <xf numFmtId="10" fontId="6" fillId="0" borderId="9" xfId="1" applyNumberFormat="1" applyFont="1" applyBorder="1" applyAlignment="1">
      <alignment horizontal="center"/>
    </xf>
    <xf numFmtId="41" fontId="6" fillId="0" borderId="9" xfId="0" applyNumberFormat="1" applyFont="1" applyBorder="1" applyAlignment="1">
      <alignment horizontal="right"/>
    </xf>
    <xf numFmtId="41" fontId="11" fillId="0" borderId="9" xfId="0" applyNumberFormat="1" applyFont="1" applyBorder="1"/>
    <xf numFmtId="0" fontId="11" fillId="0" borderId="9" xfId="0" applyFont="1" applyBorder="1"/>
    <xf numFmtId="0" fontId="6" fillId="0" borderId="27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center"/>
    </xf>
    <xf numFmtId="3" fontId="6" fillId="0" borderId="10" xfId="0" applyNumberFormat="1" applyFont="1" applyBorder="1"/>
    <xf numFmtId="41" fontId="6" fillId="0" borderId="10" xfId="0" applyNumberFormat="1" applyFont="1" applyBorder="1" applyAlignment="1">
      <alignment horizontal="center"/>
    </xf>
    <xf numFmtId="41" fontId="6" fillId="0" borderId="10" xfId="0" applyNumberFormat="1" applyFont="1" applyBorder="1"/>
    <xf numFmtId="0" fontId="6" fillId="0" borderId="28" xfId="0" applyFont="1" applyBorder="1"/>
    <xf numFmtId="0" fontId="8" fillId="0" borderId="9" xfId="0" applyFont="1" applyBorder="1" applyAlignment="1">
      <alignment horizontal="centerContinuous"/>
    </xf>
    <xf numFmtId="0" fontId="8" fillId="0" borderId="10" xfId="0" applyFont="1" applyBorder="1" applyAlignment="1">
      <alignment horizontal="centerContinuous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6" fillId="0" borderId="17" xfId="0" applyFont="1" applyBorder="1"/>
    <xf numFmtId="0" fontId="8" fillId="0" borderId="14" xfId="0" applyFont="1" applyBorder="1" applyAlignment="1">
      <alignment horizontal="centerContinuous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10" fontId="6" fillId="0" borderId="16" xfId="1" applyNumberFormat="1" applyFont="1" applyBorder="1"/>
    <xf numFmtId="0" fontId="8" fillId="0" borderId="1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49" fontId="8" fillId="0" borderId="19" xfId="0" applyNumberFormat="1" applyFont="1" applyBorder="1" applyAlignment="1">
      <alignment horizontal="centerContinuous"/>
    </xf>
    <xf numFmtId="0" fontId="8" fillId="0" borderId="2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20" xfId="0" applyFont="1" applyBorder="1"/>
    <xf numFmtId="0" fontId="8" fillId="0" borderId="18" xfId="0" applyFont="1" applyBorder="1"/>
    <xf numFmtId="0" fontId="8" fillId="0" borderId="21" xfId="0" applyFont="1" applyBorder="1"/>
    <xf numFmtId="0" fontId="8" fillId="0" borderId="23" xfId="0" applyFont="1" applyBorder="1"/>
    <xf numFmtId="0" fontId="8" fillId="0" borderId="31" xfId="0" applyFont="1" applyBorder="1"/>
    <xf numFmtId="0" fontId="8" fillId="0" borderId="22" xfId="0" applyFont="1" applyBorder="1"/>
    <xf numFmtId="0" fontId="8" fillId="0" borderId="2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2" xfId="0" applyFont="1" applyBorder="1"/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41" fontId="6" fillId="0" borderId="32" xfId="0" applyNumberFormat="1" applyFont="1" applyBorder="1"/>
    <xf numFmtId="41" fontId="6" fillId="0" borderId="35" xfId="0" applyNumberFormat="1" applyFont="1" applyBorder="1"/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41"/>
  <sheetViews>
    <sheetView tabSelected="1" workbookViewId="0">
      <selection activeCell="Q26" sqref="Q26"/>
    </sheetView>
  </sheetViews>
  <sheetFormatPr defaultRowHeight="12.75" x14ac:dyDescent="0.2"/>
  <cols>
    <col min="1" max="1" width="9.140625" style="2"/>
    <col min="2" max="2" width="30.42578125" style="2" bestFit="1" customWidth="1"/>
    <col min="3" max="3" width="9.140625" style="2"/>
    <col min="4" max="22" width="9.28515625" style="2" customWidth="1"/>
    <col min="23" max="23" width="9.28515625" style="2" bestFit="1" customWidth="1"/>
    <col min="24" max="16384" width="9.140625" style="1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1"/>
      <c r="B2" s="2" t="s">
        <v>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" x14ac:dyDescent="0.25">
      <c r="A3" s="1"/>
      <c r="B3" s="3" t="s">
        <v>64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3.5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3.5" thickTop="1" x14ac:dyDescent="0.2">
      <c r="A5" s="1"/>
      <c r="B5" s="4"/>
      <c r="C5" s="5"/>
      <c r="D5" s="6"/>
      <c r="E5" s="5"/>
      <c r="F5" s="5"/>
      <c r="G5" s="6"/>
      <c r="H5" s="5"/>
      <c r="I5" s="8"/>
      <c r="J5" s="5"/>
      <c r="K5" s="5"/>
      <c r="L5" s="5"/>
      <c r="M5" s="5"/>
      <c r="N5" s="5"/>
      <c r="O5" s="7"/>
      <c r="P5" s="5"/>
      <c r="Q5" s="5"/>
      <c r="R5" s="5"/>
      <c r="S5" s="5"/>
      <c r="T5" s="5"/>
      <c r="U5" s="9"/>
      <c r="V5" s="10"/>
      <c r="W5" s="10"/>
    </row>
    <row r="6" spans="1:23" x14ac:dyDescent="0.2">
      <c r="A6" s="1"/>
      <c r="B6" s="11"/>
      <c r="C6" s="12"/>
      <c r="D6" s="74" t="s">
        <v>1</v>
      </c>
      <c r="E6" s="40"/>
      <c r="F6" s="40"/>
      <c r="G6" s="74" t="s">
        <v>1</v>
      </c>
      <c r="H6" s="40"/>
      <c r="I6" s="80"/>
      <c r="J6" s="95" t="s">
        <v>2</v>
      </c>
      <c r="K6" s="96"/>
      <c r="L6" s="96"/>
      <c r="M6" s="96"/>
      <c r="N6" s="96"/>
      <c r="O6" s="97"/>
      <c r="P6" s="98" t="s">
        <v>3</v>
      </c>
      <c r="Q6" s="96"/>
      <c r="R6" s="96"/>
      <c r="S6" s="96"/>
      <c r="T6" s="96"/>
      <c r="U6" s="99"/>
      <c r="V6" s="13"/>
      <c r="W6" s="13"/>
    </row>
    <row r="7" spans="1:23" x14ac:dyDescent="0.2">
      <c r="A7" s="1"/>
      <c r="B7" s="11"/>
      <c r="C7" s="12"/>
      <c r="D7" s="86" t="s">
        <v>65</v>
      </c>
      <c r="E7" s="87"/>
      <c r="F7" s="87"/>
      <c r="G7" s="86" t="s">
        <v>63</v>
      </c>
      <c r="H7" s="87"/>
      <c r="I7" s="88"/>
      <c r="J7" s="89"/>
      <c r="K7" s="89"/>
      <c r="L7" s="89"/>
      <c r="M7" s="89"/>
      <c r="N7" s="89"/>
      <c r="O7" s="90"/>
      <c r="P7" s="89"/>
      <c r="Q7" s="89"/>
      <c r="R7" s="89"/>
      <c r="S7" s="89"/>
      <c r="T7" s="89"/>
      <c r="U7" s="91"/>
      <c r="V7" s="13"/>
      <c r="W7" s="13"/>
    </row>
    <row r="8" spans="1:23" x14ac:dyDescent="0.2">
      <c r="A8" s="1"/>
      <c r="B8" s="11"/>
      <c r="C8" s="12"/>
      <c r="D8" s="76"/>
      <c r="E8" s="100"/>
      <c r="F8" s="100"/>
      <c r="G8" s="100"/>
      <c r="H8" s="100"/>
      <c r="I8" s="81"/>
      <c r="J8" s="12"/>
      <c r="K8" s="12"/>
      <c r="L8" s="92"/>
      <c r="M8" s="93"/>
      <c r="N8" s="92"/>
      <c r="O8" s="94"/>
      <c r="P8" s="93"/>
      <c r="Q8" s="94"/>
      <c r="R8" s="93"/>
      <c r="S8" s="94"/>
      <c r="T8" s="26"/>
      <c r="U8" s="41"/>
    </row>
    <row r="9" spans="1:23" x14ac:dyDescent="0.2">
      <c r="A9" s="1"/>
      <c r="B9" s="11"/>
      <c r="C9" s="12"/>
      <c r="D9" s="77"/>
      <c r="E9" s="22"/>
      <c r="F9" s="22" t="s">
        <v>7</v>
      </c>
      <c r="G9" s="22"/>
      <c r="H9" s="22"/>
      <c r="I9" s="82" t="s">
        <v>7</v>
      </c>
      <c r="J9" s="40" t="s">
        <v>5</v>
      </c>
      <c r="K9" s="40"/>
      <c r="L9" s="74" t="s">
        <v>4</v>
      </c>
      <c r="M9" s="40"/>
      <c r="N9" s="74" t="s">
        <v>6</v>
      </c>
      <c r="O9" s="75"/>
      <c r="P9" s="40" t="s">
        <v>5</v>
      </c>
      <c r="Q9" s="75"/>
      <c r="R9" s="40" t="s">
        <v>4</v>
      </c>
      <c r="S9" s="75"/>
      <c r="T9" s="40" t="s">
        <v>6</v>
      </c>
      <c r="U9" s="42"/>
    </row>
    <row r="10" spans="1:23" x14ac:dyDescent="0.2">
      <c r="A10" s="1"/>
      <c r="B10" s="11"/>
      <c r="C10" s="12"/>
      <c r="D10" s="77"/>
      <c r="E10" s="22" t="s">
        <v>8</v>
      </c>
      <c r="F10" s="22" t="s">
        <v>8</v>
      </c>
      <c r="G10" s="22"/>
      <c r="H10" s="22" t="s">
        <v>8</v>
      </c>
      <c r="I10" s="82" t="s">
        <v>8</v>
      </c>
      <c r="J10" s="102"/>
      <c r="K10" s="103"/>
      <c r="L10" s="103"/>
      <c r="M10" s="103"/>
      <c r="N10" s="104"/>
      <c r="O10" s="104"/>
      <c r="P10" s="103"/>
      <c r="Q10" s="103"/>
      <c r="R10" s="104"/>
      <c r="S10" s="104"/>
      <c r="T10" s="104"/>
      <c r="U10" s="105"/>
    </row>
    <row r="11" spans="1:23" x14ac:dyDescent="0.2">
      <c r="A11" s="1"/>
      <c r="B11" s="14" t="s">
        <v>0</v>
      </c>
      <c r="C11" s="78"/>
      <c r="D11" s="84" t="s">
        <v>9</v>
      </c>
      <c r="E11" s="101" t="s">
        <v>10</v>
      </c>
      <c r="F11" s="101" t="s">
        <v>10</v>
      </c>
      <c r="G11" s="101" t="s">
        <v>9</v>
      </c>
      <c r="H11" s="101" t="s">
        <v>10</v>
      </c>
      <c r="I11" s="85" t="s">
        <v>10</v>
      </c>
      <c r="J11" s="106" t="s">
        <v>11</v>
      </c>
      <c r="K11" s="101" t="s">
        <v>7</v>
      </c>
      <c r="L11" s="101">
        <v>2018</v>
      </c>
      <c r="M11" s="101">
        <v>2017</v>
      </c>
      <c r="N11" s="101">
        <v>2018</v>
      </c>
      <c r="O11" s="101">
        <v>2017</v>
      </c>
      <c r="P11" s="101" t="s">
        <v>11</v>
      </c>
      <c r="Q11" s="101" t="s">
        <v>7</v>
      </c>
      <c r="R11" s="101">
        <v>2018</v>
      </c>
      <c r="S11" s="101">
        <v>2017</v>
      </c>
      <c r="T11" s="101">
        <v>2018</v>
      </c>
      <c r="U11" s="107">
        <v>2017</v>
      </c>
    </row>
    <row r="12" spans="1:23" x14ac:dyDescent="0.2">
      <c r="A12" s="1"/>
      <c r="B12" s="15"/>
      <c r="C12" s="16"/>
      <c r="D12" s="17"/>
      <c r="E12" s="17"/>
      <c r="F12" s="61"/>
      <c r="G12" s="17"/>
      <c r="H12" s="17"/>
      <c r="I12" s="18"/>
      <c r="J12" s="68"/>
      <c r="K12" s="19"/>
      <c r="L12" s="20"/>
      <c r="M12" s="20"/>
      <c r="N12" s="21"/>
      <c r="O12" s="21"/>
      <c r="P12" s="68"/>
      <c r="Q12" s="19"/>
      <c r="R12" s="17"/>
      <c r="S12" s="19"/>
      <c r="T12" s="20"/>
      <c r="U12" s="50"/>
    </row>
    <row r="13" spans="1:23" x14ac:dyDescent="0.2">
      <c r="A13" s="1"/>
      <c r="B13" s="11"/>
      <c r="C13" s="12"/>
      <c r="D13" s="17"/>
      <c r="E13" s="17"/>
      <c r="F13" s="61"/>
      <c r="G13" s="17"/>
      <c r="H13" s="17"/>
      <c r="I13" s="18"/>
      <c r="J13" s="69"/>
      <c r="K13" s="22"/>
      <c r="L13" s="23"/>
      <c r="M13" s="23"/>
      <c r="N13" s="24"/>
      <c r="O13" s="24"/>
      <c r="P13" s="69"/>
      <c r="Q13" s="22"/>
      <c r="R13" s="17"/>
      <c r="S13" s="22"/>
      <c r="T13" s="23"/>
      <c r="U13" s="51"/>
    </row>
    <row r="14" spans="1:23" ht="15.75" x14ac:dyDescent="0.25">
      <c r="B14" s="25" t="s">
        <v>72</v>
      </c>
      <c r="C14" s="26"/>
      <c r="D14" s="17">
        <v>7359</v>
      </c>
      <c r="E14" s="17">
        <v>5584</v>
      </c>
      <c r="F14" s="62">
        <v>0.75879874983013995</v>
      </c>
      <c r="G14" s="17">
        <v>6903</v>
      </c>
      <c r="H14" s="17">
        <v>5195</v>
      </c>
      <c r="I14" s="28">
        <v>0.75257134579168472</v>
      </c>
      <c r="J14" s="70">
        <v>456</v>
      </c>
      <c r="K14" s="27">
        <v>6.605823554976098E-2</v>
      </c>
      <c r="L14" s="29">
        <f>(D14/D$16)</f>
        <v>1.0272194304857623</v>
      </c>
      <c r="M14" s="29">
        <f>(G14/G$16)</f>
        <v>1.0175412735849056</v>
      </c>
      <c r="N14" s="21"/>
      <c r="O14" s="21"/>
      <c r="P14" s="70">
        <v>389</v>
      </c>
      <c r="Q14" s="27">
        <v>7.4879692011549565E-2</v>
      </c>
      <c r="R14" s="27">
        <f>(E14/E$16)</f>
        <v>1.0225233473722761</v>
      </c>
      <c r="S14" s="27">
        <f>(H14/H$16)</f>
        <v>1.0234436564223799</v>
      </c>
      <c r="T14" s="20"/>
      <c r="U14" s="50"/>
    </row>
    <row r="15" spans="1:23" ht="14.25" x14ac:dyDescent="0.2">
      <c r="A15" s="1"/>
      <c r="B15" s="30"/>
      <c r="C15" s="16"/>
      <c r="D15" s="17"/>
      <c r="E15" s="17"/>
      <c r="F15" s="61"/>
      <c r="G15" s="17"/>
      <c r="H15" s="17"/>
      <c r="I15" s="18"/>
      <c r="J15" s="68"/>
      <c r="K15" s="19"/>
      <c r="L15" s="20"/>
      <c r="M15" s="20"/>
      <c r="N15" s="21"/>
      <c r="O15" s="21"/>
      <c r="P15" s="68"/>
      <c r="Q15" s="19"/>
      <c r="R15" s="17"/>
      <c r="S15" s="19"/>
      <c r="T15" s="20"/>
      <c r="U15" s="50"/>
    </row>
    <row r="16" spans="1:23" x14ac:dyDescent="0.2">
      <c r="A16" s="1"/>
      <c r="B16" s="11" t="s">
        <v>73</v>
      </c>
      <c r="C16" s="16"/>
      <c r="D16" s="17">
        <v>7164</v>
      </c>
      <c r="E16" s="17">
        <v>5461</v>
      </c>
      <c r="F16" s="62">
        <v>0.76228364042434393</v>
      </c>
      <c r="G16" s="17">
        <v>6784</v>
      </c>
      <c r="H16" s="17">
        <v>5076</v>
      </c>
      <c r="I16" s="28">
        <v>0.74823113207547165</v>
      </c>
      <c r="J16" s="70">
        <v>380</v>
      </c>
      <c r="K16" s="27">
        <v>5.6014150943396228E-2</v>
      </c>
      <c r="L16" s="29">
        <f>(D16/D$16)</f>
        <v>1</v>
      </c>
      <c r="M16" s="29">
        <f>(G16/G$16)</f>
        <v>1</v>
      </c>
      <c r="N16" s="21"/>
      <c r="O16" s="21"/>
      <c r="P16" s="70">
        <v>385</v>
      </c>
      <c r="Q16" s="27">
        <v>7.5847123719464143E-2</v>
      </c>
      <c r="R16" s="27">
        <f>(E16/E$16)</f>
        <v>1</v>
      </c>
      <c r="S16" s="27">
        <f>(H16/H$16)</f>
        <v>1</v>
      </c>
      <c r="T16" s="20"/>
      <c r="U16" s="50"/>
    </row>
    <row r="17" spans="1:21" ht="14.25" x14ac:dyDescent="0.2">
      <c r="A17" s="1"/>
      <c r="B17" s="30"/>
      <c r="C17" s="16"/>
      <c r="D17" s="32"/>
      <c r="E17" s="32"/>
      <c r="F17" s="61"/>
      <c r="G17" s="32"/>
      <c r="H17" s="32"/>
      <c r="I17" s="18"/>
      <c r="J17" s="70"/>
      <c r="K17" s="27"/>
      <c r="L17" s="29"/>
      <c r="M17" s="29"/>
      <c r="N17" s="21"/>
      <c r="O17" s="21"/>
      <c r="P17" s="70"/>
      <c r="Q17" s="27"/>
      <c r="R17" s="27"/>
      <c r="S17" s="27"/>
      <c r="T17" s="20"/>
      <c r="U17" s="50"/>
    </row>
    <row r="18" spans="1:21" ht="14.25" x14ac:dyDescent="0.2">
      <c r="A18" s="1"/>
      <c r="B18" s="30" t="s">
        <v>66</v>
      </c>
      <c r="C18" s="16"/>
      <c r="D18" s="17">
        <f>(D19+D20+D21)</f>
        <v>6796</v>
      </c>
      <c r="E18" s="17">
        <f>(E19+E20+E21)</f>
        <v>5389</v>
      </c>
      <c r="F18" s="63">
        <f t="shared" ref="F18:F24" si="0">(E18/D18)</f>
        <v>0.79296645085344319</v>
      </c>
      <c r="G18" s="17">
        <f>(G19+G20+G21)</f>
        <v>6509</v>
      </c>
      <c r="H18" s="17">
        <f>(H19+H20+H21)</f>
        <v>4950</v>
      </c>
      <c r="I18" s="83">
        <f t="shared" ref="I18:I24" si="1">(H18/G18)</f>
        <v>0.76048548164080509</v>
      </c>
      <c r="J18" s="71">
        <f t="shared" ref="J18:J24" si="2">(D18-G18)</f>
        <v>287</v>
      </c>
      <c r="K18" s="52">
        <f t="shared" ref="K18:K24" si="3">(J18/G18)</f>
        <v>4.4092794592103239E-2</v>
      </c>
      <c r="L18" s="29">
        <f t="shared" ref="L18:L24" si="4">(D18/D$16)</f>
        <v>0.94863204913456167</v>
      </c>
      <c r="M18" s="29">
        <f t="shared" ref="M18:M24" si="5">(G18/G$16)</f>
        <v>0.95946344339622647</v>
      </c>
      <c r="N18" s="17"/>
      <c r="O18" s="17"/>
      <c r="P18" s="71">
        <f t="shared" ref="P18:P24" si="6">(E18-H18)</f>
        <v>439</v>
      </c>
      <c r="Q18" s="52">
        <f t="shared" ref="Q18:Q24" si="7">(P18/H18)</f>
        <v>8.8686868686868689E-2</v>
      </c>
      <c r="R18" s="27">
        <f t="shared" ref="R18:R24" si="8">(E18/E$16)</f>
        <v>0.98681560153817982</v>
      </c>
      <c r="S18" s="27">
        <f t="shared" ref="S18:S24" si="9">(H18/H$16)</f>
        <v>0.97517730496453903</v>
      </c>
      <c r="T18" s="19"/>
      <c r="U18" s="54"/>
    </row>
    <row r="19" spans="1:21" ht="14.25" x14ac:dyDescent="0.2">
      <c r="A19" s="1"/>
      <c r="B19" s="43" t="s">
        <v>67</v>
      </c>
      <c r="C19" s="16"/>
      <c r="D19" s="17">
        <f>(D28+D29+D37+D38)</f>
        <v>3690</v>
      </c>
      <c r="E19" s="17">
        <f>(E28+E29+E37+E38)</f>
        <v>2759</v>
      </c>
      <c r="F19" s="63">
        <f t="shared" si="0"/>
        <v>0.7476964769647696</v>
      </c>
      <c r="G19" s="17">
        <f>(G28+G29+G37+G38)</f>
        <v>3494</v>
      </c>
      <c r="H19" s="17">
        <f>(H28+H29+H37+H38)</f>
        <v>2321</v>
      </c>
      <c r="I19" s="83">
        <f t="shared" si="1"/>
        <v>0.66428162564396109</v>
      </c>
      <c r="J19" s="71">
        <f t="shared" si="2"/>
        <v>196</v>
      </c>
      <c r="K19" s="52">
        <f t="shared" si="3"/>
        <v>5.6096164854035492E-2</v>
      </c>
      <c r="L19" s="29">
        <f t="shared" si="4"/>
        <v>0.51507537688442206</v>
      </c>
      <c r="M19" s="29">
        <f t="shared" si="5"/>
        <v>0.51503537735849059</v>
      </c>
      <c r="N19" s="17"/>
      <c r="O19" s="17"/>
      <c r="P19" s="71">
        <f t="shared" si="6"/>
        <v>438</v>
      </c>
      <c r="Q19" s="52">
        <f t="shared" si="7"/>
        <v>0.18871176217147781</v>
      </c>
      <c r="R19" s="27">
        <f t="shared" si="8"/>
        <v>0.50521882439113719</v>
      </c>
      <c r="S19" s="27">
        <f t="shared" si="9"/>
        <v>0.45724980299448387</v>
      </c>
      <c r="T19" s="19"/>
      <c r="U19" s="54"/>
    </row>
    <row r="20" spans="1:21" ht="14.25" x14ac:dyDescent="0.2">
      <c r="A20" s="1"/>
      <c r="B20" s="43" t="s">
        <v>68</v>
      </c>
      <c r="C20" s="16"/>
      <c r="D20" s="17">
        <f>(D30+D31+D32+D36+D41+D42+D43+D56+D60)</f>
        <v>2963</v>
      </c>
      <c r="E20" s="17">
        <f>(E30+E31+E32+E36+E41+E42+E43+E56+E60)</f>
        <v>2487</v>
      </c>
      <c r="F20" s="63">
        <f t="shared" si="0"/>
        <v>0.83935200809989874</v>
      </c>
      <c r="G20" s="17">
        <f>(G30+G31+G32+G36+G41+G42+G43+G56+G60)</f>
        <v>2881</v>
      </c>
      <c r="H20" s="17">
        <f>(H30+H31+H32+H36+H41+H42+H43+H56+H60)</f>
        <v>2499</v>
      </c>
      <c r="I20" s="83">
        <f t="shared" si="1"/>
        <v>0.86740715029503646</v>
      </c>
      <c r="J20" s="71">
        <f t="shared" si="2"/>
        <v>82</v>
      </c>
      <c r="K20" s="52">
        <f t="shared" si="3"/>
        <v>2.8462339465463379E-2</v>
      </c>
      <c r="L20" s="29">
        <f t="shared" si="4"/>
        <v>0.41359575656058067</v>
      </c>
      <c r="M20" s="29">
        <f t="shared" si="5"/>
        <v>0.42467570754716982</v>
      </c>
      <c r="N20" s="17"/>
      <c r="O20" s="17"/>
      <c r="P20" s="71">
        <f t="shared" si="6"/>
        <v>-12</v>
      </c>
      <c r="Q20" s="52">
        <f t="shared" si="7"/>
        <v>-4.8019207683073226E-3</v>
      </c>
      <c r="R20" s="27">
        <f t="shared" si="8"/>
        <v>0.45541109686870535</v>
      </c>
      <c r="S20" s="27">
        <f t="shared" si="9"/>
        <v>0.49231678486997638</v>
      </c>
      <c r="T20" s="19"/>
      <c r="U20" s="54"/>
    </row>
    <row r="21" spans="1:21" ht="14.25" x14ac:dyDescent="0.2">
      <c r="A21" s="1"/>
      <c r="B21" s="43" t="s">
        <v>69</v>
      </c>
      <c r="C21" s="16"/>
      <c r="D21" s="17">
        <f>(D50+D67)</f>
        <v>143</v>
      </c>
      <c r="E21" s="17">
        <f>(E50+E67)</f>
        <v>143</v>
      </c>
      <c r="F21" s="63">
        <f t="shared" si="0"/>
        <v>1</v>
      </c>
      <c r="G21" s="17">
        <f>(G50+G67)</f>
        <v>134</v>
      </c>
      <c r="H21" s="17">
        <f>(H50+H67)</f>
        <v>130</v>
      </c>
      <c r="I21" s="83">
        <f t="shared" si="1"/>
        <v>0.97014925373134331</v>
      </c>
      <c r="J21" s="71">
        <f t="shared" si="2"/>
        <v>9</v>
      </c>
      <c r="K21" s="52">
        <f t="shared" si="3"/>
        <v>6.7164179104477612E-2</v>
      </c>
      <c r="L21" s="29">
        <f t="shared" si="4"/>
        <v>1.9960915689558906E-2</v>
      </c>
      <c r="M21" s="29">
        <f t="shared" si="5"/>
        <v>1.9752358490566037E-2</v>
      </c>
      <c r="N21" s="17"/>
      <c r="O21" s="17"/>
      <c r="P21" s="71">
        <f t="shared" si="6"/>
        <v>13</v>
      </c>
      <c r="Q21" s="52">
        <f t="shared" si="7"/>
        <v>0.1</v>
      </c>
      <c r="R21" s="27">
        <f t="shared" si="8"/>
        <v>2.61856802783373E-2</v>
      </c>
      <c r="S21" s="27">
        <f t="shared" si="9"/>
        <v>2.5610717100078801E-2</v>
      </c>
      <c r="T21" s="19"/>
      <c r="U21" s="54"/>
    </row>
    <row r="22" spans="1:21" ht="14.25" x14ac:dyDescent="0.2">
      <c r="A22" s="1"/>
      <c r="B22" s="43" t="s">
        <v>40</v>
      </c>
      <c r="C22" s="16"/>
      <c r="D22" s="17">
        <f>(D23+D24)</f>
        <v>368</v>
      </c>
      <c r="E22" s="17">
        <f>(E23+E24)</f>
        <v>72</v>
      </c>
      <c r="F22" s="63">
        <f t="shared" si="0"/>
        <v>0.19565217391304349</v>
      </c>
      <c r="G22" s="17">
        <f>(G23+G24)</f>
        <v>275</v>
      </c>
      <c r="H22" s="17">
        <f>(H23+H24)</f>
        <v>126</v>
      </c>
      <c r="I22" s="83">
        <f t="shared" si="1"/>
        <v>0.45818181818181819</v>
      </c>
      <c r="J22" s="71">
        <f t="shared" si="2"/>
        <v>93</v>
      </c>
      <c r="K22" s="52">
        <f t="shared" si="3"/>
        <v>0.33818181818181819</v>
      </c>
      <c r="L22" s="29">
        <f t="shared" si="4"/>
        <v>5.13679508654383E-2</v>
      </c>
      <c r="M22" s="29">
        <f t="shared" si="5"/>
        <v>4.0536556603773588E-2</v>
      </c>
      <c r="N22" s="17"/>
      <c r="O22" s="17"/>
      <c r="P22" s="71">
        <f t="shared" si="6"/>
        <v>-54</v>
      </c>
      <c r="Q22" s="52">
        <f t="shared" si="7"/>
        <v>-0.42857142857142855</v>
      </c>
      <c r="R22" s="27">
        <f t="shared" si="8"/>
        <v>1.3184398461820179E-2</v>
      </c>
      <c r="S22" s="27">
        <f t="shared" si="9"/>
        <v>2.4822695035460994E-2</v>
      </c>
      <c r="T22" s="19"/>
      <c r="U22" s="54"/>
    </row>
    <row r="23" spans="1:21" ht="14.25" x14ac:dyDescent="0.2">
      <c r="A23" s="1"/>
      <c r="B23" s="43" t="s">
        <v>70</v>
      </c>
      <c r="C23" s="16"/>
      <c r="D23" s="17">
        <f>(D33)</f>
        <v>322</v>
      </c>
      <c r="E23" s="17">
        <f>(E33)</f>
        <v>34</v>
      </c>
      <c r="F23" s="63">
        <f t="shared" si="0"/>
        <v>0.10559006211180125</v>
      </c>
      <c r="G23" s="17">
        <f>(G33)</f>
        <v>238</v>
      </c>
      <c r="H23" s="17">
        <f>(H33)</f>
        <v>89</v>
      </c>
      <c r="I23" s="83">
        <f t="shared" si="1"/>
        <v>0.37394957983193278</v>
      </c>
      <c r="J23" s="71">
        <f t="shared" si="2"/>
        <v>84</v>
      </c>
      <c r="K23" s="52">
        <f t="shared" si="3"/>
        <v>0.35294117647058826</v>
      </c>
      <c r="L23" s="29">
        <f t="shared" si="4"/>
        <v>4.4946957007258516E-2</v>
      </c>
      <c r="M23" s="29">
        <f t="shared" si="5"/>
        <v>3.5082547169811323E-2</v>
      </c>
      <c r="N23" s="17"/>
      <c r="O23" s="17"/>
      <c r="P23" s="71">
        <f t="shared" si="6"/>
        <v>-55</v>
      </c>
      <c r="Q23" s="52">
        <f t="shared" si="7"/>
        <v>-0.6179775280898876</v>
      </c>
      <c r="R23" s="27">
        <f t="shared" si="8"/>
        <v>6.2259659403039735E-3</v>
      </c>
      <c r="S23" s="27">
        <f t="shared" si="9"/>
        <v>1.7533490937746258E-2</v>
      </c>
      <c r="T23" s="19"/>
      <c r="U23" s="54"/>
    </row>
    <row r="24" spans="1:21" ht="14.25" x14ac:dyDescent="0.2">
      <c r="A24" s="1"/>
      <c r="B24" s="43" t="s">
        <v>71</v>
      </c>
      <c r="C24" s="16"/>
      <c r="D24" s="32">
        <f>(D58+D62+D66+D69)</f>
        <v>46</v>
      </c>
      <c r="E24" s="32">
        <f>(E58+E62+E66+E69)</f>
        <v>38</v>
      </c>
      <c r="F24" s="63">
        <f t="shared" si="0"/>
        <v>0.82608695652173914</v>
      </c>
      <c r="G24" s="32">
        <f>(G58+G62+G66+G69)</f>
        <v>37</v>
      </c>
      <c r="H24" s="32">
        <f>(H58+H62+H66+H69)</f>
        <v>37</v>
      </c>
      <c r="I24" s="83">
        <f t="shared" si="1"/>
        <v>1</v>
      </c>
      <c r="J24" s="71">
        <f t="shared" si="2"/>
        <v>9</v>
      </c>
      <c r="K24" s="52">
        <f t="shared" si="3"/>
        <v>0.24324324324324326</v>
      </c>
      <c r="L24" s="29">
        <f t="shared" si="4"/>
        <v>6.4209938581797875E-3</v>
      </c>
      <c r="M24" s="29">
        <f t="shared" si="5"/>
        <v>5.4540094339622638E-3</v>
      </c>
      <c r="N24" s="17"/>
      <c r="O24" s="17"/>
      <c r="P24" s="71">
        <f t="shared" si="6"/>
        <v>1</v>
      </c>
      <c r="Q24" s="52">
        <f t="shared" si="7"/>
        <v>2.7027027027027029E-2</v>
      </c>
      <c r="R24" s="27">
        <f t="shared" si="8"/>
        <v>6.9584325215162057E-3</v>
      </c>
      <c r="S24" s="27">
        <f t="shared" si="9"/>
        <v>7.2892040977147361E-3</v>
      </c>
      <c r="T24" s="19"/>
      <c r="U24" s="54"/>
    </row>
    <row r="25" spans="1:21" ht="14.25" x14ac:dyDescent="0.2">
      <c r="A25" s="1"/>
      <c r="B25" s="30"/>
      <c r="C25" s="16"/>
      <c r="D25" s="32"/>
      <c r="E25" s="32"/>
      <c r="F25" s="64"/>
      <c r="G25" s="32"/>
      <c r="H25" s="32"/>
      <c r="I25" s="18"/>
      <c r="J25" s="72"/>
      <c r="K25" s="27"/>
      <c r="L25" s="27"/>
      <c r="M25" s="27"/>
      <c r="N25" s="17"/>
      <c r="O25" s="17"/>
      <c r="P25" s="72"/>
      <c r="Q25" s="27"/>
      <c r="R25" s="19"/>
      <c r="S25" s="19"/>
      <c r="T25" s="19"/>
      <c r="U25" s="54"/>
    </row>
    <row r="26" spans="1:21" ht="14.25" x14ac:dyDescent="0.2">
      <c r="A26" s="1"/>
      <c r="B26" s="30"/>
      <c r="C26" s="16"/>
      <c r="D26" s="17"/>
      <c r="E26" s="17"/>
      <c r="F26" s="64"/>
      <c r="G26" s="32"/>
      <c r="H26" s="32"/>
      <c r="I26" s="18"/>
      <c r="J26" s="72"/>
      <c r="K26" s="27"/>
      <c r="L26" s="27"/>
      <c r="M26" s="27"/>
      <c r="N26" s="17"/>
      <c r="O26" s="17"/>
      <c r="P26" s="72"/>
      <c r="Q26" s="27"/>
      <c r="R26" s="19"/>
      <c r="S26" s="19"/>
      <c r="T26" s="19"/>
      <c r="U26" s="54"/>
    </row>
    <row r="27" spans="1:21" ht="14.25" x14ac:dyDescent="0.2">
      <c r="A27" s="1"/>
      <c r="B27" s="31" t="s">
        <v>13</v>
      </c>
      <c r="C27" s="16"/>
      <c r="D27" s="17">
        <f>SUM(D28:D33)</f>
        <v>3452</v>
      </c>
      <c r="E27" s="17">
        <f>SUM(E28:E33)</f>
        <v>2291</v>
      </c>
      <c r="F27" s="63">
        <f t="shared" ref="F27:F33" si="10">(E27/D27)</f>
        <v>0.66367323290845881</v>
      </c>
      <c r="G27" s="17">
        <f>SUM(G28:G33)</f>
        <v>2826</v>
      </c>
      <c r="H27" s="17">
        <f>SUM(H28:H33)</f>
        <v>2036</v>
      </c>
      <c r="I27" s="83">
        <f t="shared" ref="I27:I33" si="11">(H27/G27)</f>
        <v>0.72045293701344659</v>
      </c>
      <c r="J27" s="71">
        <f t="shared" ref="J27:J33" si="12">(D27-G27)</f>
        <v>626</v>
      </c>
      <c r="K27" s="52">
        <f t="shared" ref="K27:K33" si="13">(J27/G27)</f>
        <v>0.22151450813871196</v>
      </c>
      <c r="L27" s="29">
        <f t="shared" ref="L27:L33" si="14">(D27/D$16)</f>
        <v>0.48185371300949192</v>
      </c>
      <c r="M27" s="29">
        <f t="shared" ref="M27:M33" si="15">(G27/G$16)</f>
        <v>0.41656839622641512</v>
      </c>
      <c r="N27" s="17"/>
      <c r="O27" s="17"/>
      <c r="P27" s="71">
        <f t="shared" ref="P27:P33" si="16">(E27-H27)</f>
        <v>255</v>
      </c>
      <c r="Q27" s="52">
        <f t="shared" ref="Q27:Q33" si="17">(P27/H27)</f>
        <v>0.12524557956777996</v>
      </c>
      <c r="R27" s="27">
        <f t="shared" ref="R27:R33" si="18">(E27/E$16)</f>
        <v>0.41952023438930597</v>
      </c>
      <c r="S27" s="27">
        <f t="shared" ref="S27:S33" si="19">(H27/H$16)</f>
        <v>0.40110323089046496</v>
      </c>
      <c r="T27" s="19"/>
      <c r="U27" s="54"/>
    </row>
    <row r="28" spans="1:21" ht="14.25" x14ac:dyDescent="0.2">
      <c r="A28" s="1"/>
      <c r="B28" s="44" t="s">
        <v>14</v>
      </c>
      <c r="C28" s="16"/>
      <c r="D28" s="17">
        <v>925</v>
      </c>
      <c r="E28" s="17">
        <v>925</v>
      </c>
      <c r="F28" s="63">
        <f t="shared" si="10"/>
        <v>1</v>
      </c>
      <c r="G28" s="17">
        <v>909</v>
      </c>
      <c r="H28" s="17">
        <v>809</v>
      </c>
      <c r="I28" s="83">
        <f t="shared" si="11"/>
        <v>0.88998899889989003</v>
      </c>
      <c r="J28" s="71">
        <f t="shared" si="12"/>
        <v>16</v>
      </c>
      <c r="K28" s="52">
        <f t="shared" si="13"/>
        <v>1.7601760176017601E-2</v>
      </c>
      <c r="L28" s="29">
        <f t="shared" si="14"/>
        <v>0.1291178112786153</v>
      </c>
      <c r="M28" s="29">
        <f t="shared" si="15"/>
        <v>0.13399174528301888</v>
      </c>
      <c r="N28" s="55">
        <v>3</v>
      </c>
      <c r="O28" s="20">
        <v>2</v>
      </c>
      <c r="P28" s="71">
        <f t="shared" si="16"/>
        <v>116</v>
      </c>
      <c r="Q28" s="52">
        <f t="shared" si="17"/>
        <v>0.14338689740420271</v>
      </c>
      <c r="R28" s="27">
        <f t="shared" si="18"/>
        <v>0.16938289690532871</v>
      </c>
      <c r="S28" s="27">
        <f t="shared" si="19"/>
        <v>0.15937746256895194</v>
      </c>
      <c r="T28" s="55">
        <v>2</v>
      </c>
      <c r="U28" s="50">
        <v>1</v>
      </c>
    </row>
    <row r="29" spans="1:21" ht="14.25" x14ac:dyDescent="0.2">
      <c r="A29" s="1"/>
      <c r="B29" s="44" t="s">
        <v>15</v>
      </c>
      <c r="C29" s="16"/>
      <c r="D29" s="17">
        <v>990</v>
      </c>
      <c r="E29" s="17">
        <v>457</v>
      </c>
      <c r="F29" s="63">
        <f t="shared" si="10"/>
        <v>0.46161616161616159</v>
      </c>
      <c r="G29" s="17">
        <v>645</v>
      </c>
      <c r="H29" s="17">
        <v>328</v>
      </c>
      <c r="I29" s="83">
        <f t="shared" si="11"/>
        <v>0.50852713178294573</v>
      </c>
      <c r="J29" s="71">
        <f t="shared" si="12"/>
        <v>345</v>
      </c>
      <c r="K29" s="52">
        <f t="shared" si="13"/>
        <v>0.53488372093023251</v>
      </c>
      <c r="L29" s="29">
        <f t="shared" si="14"/>
        <v>0.13819095477386933</v>
      </c>
      <c r="M29" s="29">
        <f t="shared" si="15"/>
        <v>9.5076650943396221E-2</v>
      </c>
      <c r="N29" s="55">
        <v>2</v>
      </c>
      <c r="O29" s="20">
        <v>5</v>
      </c>
      <c r="P29" s="71">
        <f t="shared" si="16"/>
        <v>129</v>
      </c>
      <c r="Q29" s="52">
        <f t="shared" si="17"/>
        <v>0.39329268292682928</v>
      </c>
      <c r="R29" s="27">
        <f t="shared" si="18"/>
        <v>8.3684306903497527E-2</v>
      </c>
      <c r="S29" s="27">
        <f t="shared" si="19"/>
        <v>6.4617809298660359E-2</v>
      </c>
      <c r="T29" s="55">
        <v>5</v>
      </c>
      <c r="U29" s="50">
        <v>7</v>
      </c>
    </row>
    <row r="30" spans="1:21" ht="14.25" x14ac:dyDescent="0.2">
      <c r="A30" s="1"/>
      <c r="B30" s="44" t="s">
        <v>16</v>
      </c>
      <c r="C30" s="16"/>
      <c r="D30" s="17">
        <v>126</v>
      </c>
      <c r="E30" s="17">
        <v>124</v>
      </c>
      <c r="F30" s="63">
        <f t="shared" si="10"/>
        <v>0.98412698412698407</v>
      </c>
      <c r="G30" s="17">
        <v>134</v>
      </c>
      <c r="H30" s="17">
        <v>134</v>
      </c>
      <c r="I30" s="83">
        <f t="shared" si="11"/>
        <v>1</v>
      </c>
      <c r="J30" s="71">
        <f t="shared" si="12"/>
        <v>-8</v>
      </c>
      <c r="K30" s="52">
        <f t="shared" si="13"/>
        <v>-5.9701492537313432E-2</v>
      </c>
      <c r="L30" s="29">
        <f t="shared" si="14"/>
        <v>1.7587939698492462E-2</v>
      </c>
      <c r="M30" s="29">
        <f t="shared" si="15"/>
        <v>1.9752358490566037E-2</v>
      </c>
      <c r="N30" s="55">
        <v>11</v>
      </c>
      <c r="O30" s="20">
        <v>11</v>
      </c>
      <c r="P30" s="71">
        <f t="shared" si="16"/>
        <v>-10</v>
      </c>
      <c r="Q30" s="52">
        <f t="shared" si="17"/>
        <v>-7.4626865671641784E-2</v>
      </c>
      <c r="R30" s="27">
        <f t="shared" si="18"/>
        <v>2.2706464017579198E-2</v>
      </c>
      <c r="S30" s="27">
        <f t="shared" si="19"/>
        <v>2.6398739164696611E-2</v>
      </c>
      <c r="T30" s="55">
        <v>10</v>
      </c>
      <c r="U30" s="50">
        <v>10</v>
      </c>
    </row>
    <row r="31" spans="1:21" ht="14.25" x14ac:dyDescent="0.2">
      <c r="A31" s="1"/>
      <c r="B31" s="44" t="s">
        <v>17</v>
      </c>
      <c r="C31" s="16"/>
      <c r="D31" s="17">
        <v>337</v>
      </c>
      <c r="E31" s="17">
        <v>337</v>
      </c>
      <c r="F31" s="63">
        <f t="shared" si="10"/>
        <v>1</v>
      </c>
      <c r="G31" s="17">
        <v>408</v>
      </c>
      <c r="H31" s="17">
        <v>230</v>
      </c>
      <c r="I31" s="83">
        <f t="shared" si="11"/>
        <v>0.56372549019607843</v>
      </c>
      <c r="J31" s="71">
        <f t="shared" si="12"/>
        <v>-71</v>
      </c>
      <c r="K31" s="52">
        <f t="shared" si="13"/>
        <v>-0.17401960784313725</v>
      </c>
      <c r="L31" s="29">
        <f t="shared" si="14"/>
        <v>4.7040759352317142E-2</v>
      </c>
      <c r="M31" s="29">
        <f t="shared" si="15"/>
        <v>6.0141509433962265E-2</v>
      </c>
      <c r="N31" s="55">
        <v>9</v>
      </c>
      <c r="O31" s="20">
        <v>8</v>
      </c>
      <c r="P31" s="71">
        <f t="shared" si="16"/>
        <v>107</v>
      </c>
      <c r="Q31" s="52">
        <f t="shared" si="17"/>
        <v>0.4652173913043478</v>
      </c>
      <c r="R31" s="27">
        <f t="shared" si="18"/>
        <v>6.1710309467130561E-2</v>
      </c>
      <c r="S31" s="27">
        <f t="shared" si="19"/>
        <v>4.5311268715524038E-2</v>
      </c>
      <c r="T31" s="55">
        <v>8</v>
      </c>
      <c r="U31" s="50">
        <v>9</v>
      </c>
    </row>
    <row r="32" spans="1:21" ht="14.25" x14ac:dyDescent="0.2">
      <c r="A32" s="1"/>
      <c r="B32" s="44" t="s">
        <v>18</v>
      </c>
      <c r="C32" s="16"/>
      <c r="D32" s="17">
        <v>752</v>
      </c>
      <c r="E32" s="17">
        <v>414</v>
      </c>
      <c r="F32" s="63">
        <f t="shared" si="10"/>
        <v>0.55053191489361697</v>
      </c>
      <c r="G32" s="17">
        <v>492</v>
      </c>
      <c r="H32" s="17">
        <v>446</v>
      </c>
      <c r="I32" s="83">
        <f t="shared" si="11"/>
        <v>0.9065040650406504</v>
      </c>
      <c r="J32" s="71">
        <f t="shared" si="12"/>
        <v>260</v>
      </c>
      <c r="K32" s="52">
        <f t="shared" si="13"/>
        <v>0.52845528455284552</v>
      </c>
      <c r="L32" s="29">
        <f t="shared" si="14"/>
        <v>0.10496929089893914</v>
      </c>
      <c r="M32" s="29">
        <f t="shared" si="15"/>
        <v>7.2523584905660382E-2</v>
      </c>
      <c r="N32" s="55">
        <v>4</v>
      </c>
      <c r="O32" s="20">
        <v>6</v>
      </c>
      <c r="P32" s="71">
        <f t="shared" si="16"/>
        <v>-32</v>
      </c>
      <c r="Q32" s="52">
        <f t="shared" si="17"/>
        <v>-7.1748878923766815E-2</v>
      </c>
      <c r="R32" s="27">
        <f t="shared" si="18"/>
        <v>7.5810291155466031E-2</v>
      </c>
      <c r="S32" s="27">
        <f t="shared" si="19"/>
        <v>8.7864460204885739E-2</v>
      </c>
      <c r="T32" s="55">
        <v>6</v>
      </c>
      <c r="U32" s="50">
        <v>6</v>
      </c>
    </row>
    <row r="33" spans="1:21" ht="14.25" x14ac:dyDescent="0.2">
      <c r="A33" s="1"/>
      <c r="B33" s="44" t="s">
        <v>19</v>
      </c>
      <c r="C33" s="16"/>
      <c r="D33" s="17">
        <v>322</v>
      </c>
      <c r="E33" s="17">
        <v>34</v>
      </c>
      <c r="F33" s="63">
        <f t="shared" si="10"/>
        <v>0.10559006211180125</v>
      </c>
      <c r="G33" s="17">
        <v>238</v>
      </c>
      <c r="H33" s="17">
        <v>89</v>
      </c>
      <c r="I33" s="83">
        <f t="shared" si="11"/>
        <v>0.37394957983193278</v>
      </c>
      <c r="J33" s="71">
        <f t="shared" si="12"/>
        <v>84</v>
      </c>
      <c r="K33" s="52">
        <f t="shared" si="13"/>
        <v>0.35294117647058826</v>
      </c>
      <c r="L33" s="29">
        <f t="shared" si="14"/>
        <v>4.4946957007258516E-2</v>
      </c>
      <c r="M33" s="29">
        <f t="shared" si="15"/>
        <v>3.5082547169811323E-2</v>
      </c>
      <c r="N33" s="55">
        <v>10</v>
      </c>
      <c r="O33" s="20">
        <v>10</v>
      </c>
      <c r="P33" s="71">
        <f t="shared" si="16"/>
        <v>-55</v>
      </c>
      <c r="Q33" s="52">
        <f t="shared" si="17"/>
        <v>-0.6179775280898876</v>
      </c>
      <c r="R33" s="27">
        <f t="shared" si="18"/>
        <v>6.2259659403039735E-3</v>
      </c>
      <c r="S33" s="27">
        <f t="shared" si="19"/>
        <v>1.7533490937746258E-2</v>
      </c>
      <c r="T33" s="55">
        <v>16</v>
      </c>
      <c r="U33" s="50">
        <v>12</v>
      </c>
    </row>
    <row r="34" spans="1:21" ht="14.25" x14ac:dyDescent="0.2">
      <c r="A34" s="1"/>
      <c r="B34" s="45"/>
      <c r="C34" s="16"/>
      <c r="D34" s="17"/>
      <c r="E34" s="17"/>
      <c r="F34" s="61"/>
      <c r="G34" s="17"/>
      <c r="H34" s="17"/>
      <c r="I34" s="18"/>
      <c r="J34" s="72"/>
      <c r="K34" s="27"/>
      <c r="L34" s="27"/>
      <c r="M34" s="27"/>
      <c r="N34" s="55"/>
      <c r="O34" s="20"/>
      <c r="P34" s="72"/>
      <c r="Q34" s="27"/>
      <c r="R34" s="55"/>
      <c r="S34" s="20"/>
      <c r="T34" s="55"/>
      <c r="U34" s="50"/>
    </row>
    <row r="35" spans="1:21" ht="14.25" x14ac:dyDescent="0.2">
      <c r="A35" s="1"/>
      <c r="B35" s="31" t="s">
        <v>20</v>
      </c>
      <c r="C35" s="16"/>
      <c r="D35" s="17">
        <f>SUM(D36:D38)</f>
        <v>2453</v>
      </c>
      <c r="E35" s="17">
        <f>SUM(E36:E38)</f>
        <v>1967</v>
      </c>
      <c r="F35" s="63">
        <f>(E35/D35)</f>
        <v>0.80187525479005295</v>
      </c>
      <c r="G35" s="17">
        <f>SUM(G36:G38)</f>
        <v>2774</v>
      </c>
      <c r="H35" s="17">
        <f>SUM(H36:H38)</f>
        <v>1860</v>
      </c>
      <c r="I35" s="83">
        <f t="shared" ref="I35:I38" si="20">(H35/G35)</f>
        <v>0.67051189617880314</v>
      </c>
      <c r="J35" s="71">
        <f t="shared" ref="J35:J38" si="21">(D35-G35)</f>
        <v>-321</v>
      </c>
      <c r="K35" s="52">
        <f t="shared" ref="K35:K38" si="22">(J35/G35)</f>
        <v>-0.11571737563085796</v>
      </c>
      <c r="L35" s="29">
        <f t="shared" ref="L35:L38" si="23">(D35/D$16)</f>
        <v>0.34240647682858738</v>
      </c>
      <c r="M35" s="29">
        <f t="shared" ref="M35:M38" si="24">(G35/G$16)</f>
        <v>0.40890330188679247</v>
      </c>
      <c r="N35" s="55"/>
      <c r="O35" s="20"/>
      <c r="P35" s="71">
        <f t="shared" ref="P35:P38" si="25">(E35-H35)</f>
        <v>107</v>
      </c>
      <c r="Q35" s="52">
        <f t="shared" ref="Q35:Q38" si="26">(P35/H35)</f>
        <v>5.7526881720430106E-2</v>
      </c>
      <c r="R35" s="27">
        <f t="shared" ref="R35:R38" si="27">(E35/E$16)</f>
        <v>0.36019044131111516</v>
      </c>
      <c r="S35" s="27">
        <f t="shared" ref="S35:S38" si="28">(H35/H$16)</f>
        <v>0.3664302600472813</v>
      </c>
      <c r="T35" s="55"/>
      <c r="U35" s="50"/>
    </row>
    <row r="36" spans="1:21" ht="14.25" x14ac:dyDescent="0.2">
      <c r="A36" s="1"/>
      <c r="B36" s="44" t="s">
        <v>21</v>
      </c>
      <c r="C36" s="16"/>
      <c r="D36" s="17">
        <v>678</v>
      </c>
      <c r="E36" s="17">
        <v>590</v>
      </c>
      <c r="F36" s="63">
        <f>(E36/D36)</f>
        <v>0.87020648967551617</v>
      </c>
      <c r="G36" s="17">
        <v>834</v>
      </c>
      <c r="H36" s="17">
        <v>676</v>
      </c>
      <c r="I36" s="83">
        <f t="shared" si="20"/>
        <v>0.81055155875299756</v>
      </c>
      <c r="J36" s="71">
        <f t="shared" si="21"/>
        <v>-156</v>
      </c>
      <c r="K36" s="52">
        <f t="shared" si="22"/>
        <v>-0.18705035971223022</v>
      </c>
      <c r="L36" s="29">
        <f t="shared" si="23"/>
        <v>9.4639865996649919E-2</v>
      </c>
      <c r="M36" s="29">
        <f t="shared" si="24"/>
        <v>0.12293632075471699</v>
      </c>
      <c r="N36" s="55">
        <v>6</v>
      </c>
      <c r="O36" s="20">
        <v>4</v>
      </c>
      <c r="P36" s="71">
        <f t="shared" si="25"/>
        <v>-86</v>
      </c>
      <c r="Q36" s="52">
        <f t="shared" si="26"/>
        <v>-0.12721893491124261</v>
      </c>
      <c r="R36" s="27">
        <f t="shared" si="27"/>
        <v>0.10803882072880425</v>
      </c>
      <c r="S36" s="27">
        <f t="shared" si="28"/>
        <v>0.13317572892040977</v>
      </c>
      <c r="T36" s="55">
        <v>3</v>
      </c>
      <c r="U36" s="50">
        <v>3</v>
      </c>
    </row>
    <row r="37" spans="1:21" ht="14.25" x14ac:dyDescent="0.2">
      <c r="A37" s="1"/>
      <c r="B37" s="44" t="s">
        <v>22</v>
      </c>
      <c r="C37" s="16"/>
      <c r="D37" s="17">
        <v>689</v>
      </c>
      <c r="E37" s="17">
        <v>375</v>
      </c>
      <c r="F37" s="63">
        <f>(E37/D37)</f>
        <v>0.54426705370101591</v>
      </c>
      <c r="G37" s="17">
        <v>843</v>
      </c>
      <c r="H37" s="17">
        <v>470</v>
      </c>
      <c r="I37" s="83">
        <f t="shared" si="20"/>
        <v>0.55753262158956107</v>
      </c>
      <c r="J37" s="71">
        <f t="shared" si="21"/>
        <v>-154</v>
      </c>
      <c r="K37" s="52">
        <f t="shared" si="22"/>
        <v>-0.1826809015421115</v>
      </c>
      <c r="L37" s="29">
        <f t="shared" si="23"/>
        <v>9.6175321049692911E-2</v>
      </c>
      <c r="M37" s="29">
        <f t="shared" si="24"/>
        <v>0.12426297169811321</v>
      </c>
      <c r="N37" s="55">
        <v>5</v>
      </c>
      <c r="O37" s="20">
        <v>3</v>
      </c>
      <c r="P37" s="71">
        <f t="shared" si="25"/>
        <v>-95</v>
      </c>
      <c r="Q37" s="52">
        <f t="shared" si="26"/>
        <v>-0.20212765957446807</v>
      </c>
      <c r="R37" s="27">
        <f t="shared" si="27"/>
        <v>6.8668741988646767E-2</v>
      </c>
      <c r="S37" s="27">
        <f t="shared" si="28"/>
        <v>9.2592592592592587E-2</v>
      </c>
      <c r="T37" s="55">
        <v>7</v>
      </c>
      <c r="U37" s="50">
        <v>5</v>
      </c>
    </row>
    <row r="38" spans="1:21" ht="14.25" x14ac:dyDescent="0.2">
      <c r="A38" s="1"/>
      <c r="B38" s="44" t="s">
        <v>23</v>
      </c>
      <c r="C38" s="16"/>
      <c r="D38" s="17">
        <v>1086</v>
      </c>
      <c r="E38" s="17">
        <v>1002</v>
      </c>
      <c r="F38" s="63">
        <f>(E38/D38)</f>
        <v>0.92265193370165743</v>
      </c>
      <c r="G38" s="17">
        <v>1097</v>
      </c>
      <c r="H38" s="17">
        <v>714</v>
      </c>
      <c r="I38" s="83">
        <f t="shared" si="20"/>
        <v>0.65086599817684598</v>
      </c>
      <c r="J38" s="71">
        <f t="shared" si="21"/>
        <v>-11</v>
      </c>
      <c r="K38" s="52">
        <f t="shared" si="22"/>
        <v>-1.0027347310847767E-2</v>
      </c>
      <c r="L38" s="29">
        <f t="shared" si="23"/>
        <v>0.15159128978224456</v>
      </c>
      <c r="M38" s="29">
        <f t="shared" si="24"/>
        <v>0.16170400943396226</v>
      </c>
      <c r="N38" s="55">
        <v>1</v>
      </c>
      <c r="O38" s="20">
        <v>1</v>
      </c>
      <c r="P38" s="71">
        <f t="shared" si="25"/>
        <v>288</v>
      </c>
      <c r="Q38" s="52">
        <f t="shared" si="26"/>
        <v>0.40336134453781514</v>
      </c>
      <c r="R38" s="27">
        <f t="shared" si="27"/>
        <v>0.18348287859366416</v>
      </c>
      <c r="S38" s="27">
        <f t="shared" si="28"/>
        <v>0.14066193853427897</v>
      </c>
      <c r="T38" s="55">
        <v>1</v>
      </c>
      <c r="U38" s="50">
        <v>2</v>
      </c>
    </row>
    <row r="39" spans="1:21" ht="14.25" x14ac:dyDescent="0.2">
      <c r="A39" s="1"/>
      <c r="B39" s="45"/>
      <c r="C39" s="16"/>
      <c r="D39" s="17"/>
      <c r="E39" s="17"/>
      <c r="F39" s="61"/>
      <c r="G39" s="17"/>
      <c r="H39" s="17"/>
      <c r="I39" s="18"/>
      <c r="J39" s="72"/>
      <c r="K39" s="27"/>
      <c r="L39" s="27"/>
      <c r="M39" s="27"/>
      <c r="N39" s="55"/>
      <c r="O39" s="20"/>
      <c r="P39" s="72"/>
      <c r="Q39" s="27"/>
      <c r="R39" s="55"/>
      <c r="S39" s="20"/>
      <c r="T39" s="55"/>
      <c r="U39" s="50"/>
    </row>
    <row r="40" spans="1:21" ht="14.25" x14ac:dyDescent="0.2">
      <c r="A40" s="1"/>
      <c r="B40" s="31" t="s">
        <v>24</v>
      </c>
      <c r="C40" s="16"/>
      <c r="D40" s="17">
        <f>SUM(D41:D43)</f>
        <v>928</v>
      </c>
      <c r="E40" s="17">
        <f>SUM(E41:E43)</f>
        <v>880</v>
      </c>
      <c r="F40" s="63">
        <f>(E40/D40)</f>
        <v>0.94827586206896552</v>
      </c>
      <c r="G40" s="17">
        <f>SUM(G41:G43)</f>
        <v>894</v>
      </c>
      <c r="H40" s="17">
        <f>SUM(H41:H43)</f>
        <v>894</v>
      </c>
      <c r="I40" s="83">
        <f t="shared" ref="I40:I43" si="29">(H40/G40)</f>
        <v>1</v>
      </c>
      <c r="J40" s="71">
        <f t="shared" ref="J40:J43" si="30">(D40-G40)</f>
        <v>34</v>
      </c>
      <c r="K40" s="52">
        <f t="shared" ref="K40:K43" si="31">(J40/G40)</f>
        <v>3.803131991051454E-2</v>
      </c>
      <c r="L40" s="29">
        <f t="shared" ref="L40:L43" si="32">(D40/D$16)</f>
        <v>0.12953657174762703</v>
      </c>
      <c r="M40" s="29">
        <f t="shared" ref="M40:M43" si="33">(G40/G$16)</f>
        <v>0.1317806603773585</v>
      </c>
      <c r="N40" s="55"/>
      <c r="O40" s="20"/>
      <c r="P40" s="71">
        <f t="shared" ref="P40:P43" si="34">(E40-H40)</f>
        <v>-14</v>
      </c>
      <c r="Q40" s="52">
        <f t="shared" ref="Q40:Q43" si="35">(P40/H40)</f>
        <v>-1.5659955257270694E-2</v>
      </c>
      <c r="R40" s="27">
        <f t="shared" ref="R40:R43" si="36">(E40/E$16)</f>
        <v>0.16114264786669108</v>
      </c>
      <c r="S40" s="27">
        <f t="shared" ref="S40:S43" si="37">(H40/H$16)</f>
        <v>0.17612293144208038</v>
      </c>
      <c r="T40" s="55"/>
      <c r="U40" s="50"/>
    </row>
    <row r="41" spans="1:21" ht="14.25" x14ac:dyDescent="0.2">
      <c r="A41" s="1"/>
      <c r="B41" s="44" t="s">
        <v>25</v>
      </c>
      <c r="C41" s="16"/>
      <c r="D41" s="17">
        <v>80</v>
      </c>
      <c r="E41" s="17">
        <v>80</v>
      </c>
      <c r="F41" s="63">
        <f>(E41/D41)</f>
        <v>1</v>
      </c>
      <c r="G41" s="17">
        <v>114</v>
      </c>
      <c r="H41" s="17">
        <v>114</v>
      </c>
      <c r="I41" s="83">
        <f t="shared" si="29"/>
        <v>1</v>
      </c>
      <c r="J41" s="71">
        <f t="shared" si="30"/>
        <v>-34</v>
      </c>
      <c r="K41" s="52">
        <f t="shared" si="31"/>
        <v>-0.2982456140350877</v>
      </c>
      <c r="L41" s="29">
        <f t="shared" si="32"/>
        <v>1.1166945840312675E-2</v>
      </c>
      <c r="M41" s="29">
        <f t="shared" si="33"/>
        <v>1.6804245283018868E-2</v>
      </c>
      <c r="N41" s="55">
        <v>14</v>
      </c>
      <c r="O41" s="20">
        <v>12</v>
      </c>
      <c r="P41" s="71">
        <f t="shared" si="34"/>
        <v>-34</v>
      </c>
      <c r="Q41" s="52">
        <f t="shared" si="35"/>
        <v>-0.2982456140350877</v>
      </c>
      <c r="R41" s="27">
        <f t="shared" si="36"/>
        <v>1.4649331624244644E-2</v>
      </c>
      <c r="S41" s="27">
        <f t="shared" si="37"/>
        <v>2.2458628841607566E-2</v>
      </c>
      <c r="T41" s="55">
        <v>13</v>
      </c>
      <c r="U41" s="50">
        <v>11</v>
      </c>
    </row>
    <row r="42" spans="1:21" ht="14.25" x14ac:dyDescent="0.2">
      <c r="A42" s="1"/>
      <c r="B42" s="44" t="s">
        <v>26</v>
      </c>
      <c r="C42" s="16"/>
      <c r="D42" s="17">
        <v>361</v>
      </c>
      <c r="E42" s="17">
        <v>313</v>
      </c>
      <c r="F42" s="63">
        <f>(E42/D42)</f>
        <v>0.86703601108033246</v>
      </c>
      <c r="G42" s="17">
        <v>301</v>
      </c>
      <c r="H42" s="17">
        <v>301</v>
      </c>
      <c r="I42" s="83">
        <f t="shared" si="29"/>
        <v>1</v>
      </c>
      <c r="J42" s="71">
        <f t="shared" si="30"/>
        <v>60</v>
      </c>
      <c r="K42" s="52">
        <f t="shared" si="31"/>
        <v>0.19933554817275748</v>
      </c>
      <c r="L42" s="29">
        <f t="shared" si="32"/>
        <v>5.0390843104410943E-2</v>
      </c>
      <c r="M42" s="29">
        <f t="shared" si="33"/>
        <v>4.4369103773584904E-2</v>
      </c>
      <c r="N42" s="55">
        <v>8</v>
      </c>
      <c r="O42" s="20">
        <v>9</v>
      </c>
      <c r="P42" s="71">
        <f t="shared" si="34"/>
        <v>12</v>
      </c>
      <c r="Q42" s="52">
        <f t="shared" si="35"/>
        <v>3.9867109634551492E-2</v>
      </c>
      <c r="R42" s="27">
        <f t="shared" si="36"/>
        <v>5.7315509979857168E-2</v>
      </c>
      <c r="S42" s="27">
        <f t="shared" si="37"/>
        <v>5.9298660362490152E-2</v>
      </c>
      <c r="T42" s="55">
        <v>9</v>
      </c>
      <c r="U42" s="50">
        <v>8</v>
      </c>
    </row>
    <row r="43" spans="1:21" ht="14.25" x14ac:dyDescent="0.2">
      <c r="A43" s="1"/>
      <c r="B43" s="44" t="s">
        <v>27</v>
      </c>
      <c r="C43" s="16"/>
      <c r="D43" s="17">
        <v>487</v>
      </c>
      <c r="E43" s="17">
        <v>487</v>
      </c>
      <c r="F43" s="63">
        <f>(E43/D43)</f>
        <v>1</v>
      </c>
      <c r="G43" s="17">
        <v>479</v>
      </c>
      <c r="H43" s="17">
        <v>479</v>
      </c>
      <c r="I43" s="83">
        <f t="shared" si="29"/>
        <v>1</v>
      </c>
      <c r="J43" s="71">
        <f t="shared" si="30"/>
        <v>8</v>
      </c>
      <c r="K43" s="52">
        <f t="shared" si="31"/>
        <v>1.6701461377870562E-2</v>
      </c>
      <c r="L43" s="29">
        <f t="shared" si="32"/>
        <v>6.7978782802903412E-2</v>
      </c>
      <c r="M43" s="29">
        <f t="shared" si="33"/>
        <v>7.060731132075472E-2</v>
      </c>
      <c r="N43" s="55">
        <v>7</v>
      </c>
      <c r="O43" s="20">
        <v>7</v>
      </c>
      <c r="P43" s="71">
        <f t="shared" si="34"/>
        <v>8</v>
      </c>
      <c r="Q43" s="52">
        <f t="shared" si="35"/>
        <v>1.6701461377870562E-2</v>
      </c>
      <c r="R43" s="27">
        <f t="shared" si="36"/>
        <v>8.9177806262589268E-2</v>
      </c>
      <c r="S43" s="27">
        <f t="shared" si="37"/>
        <v>9.4365642237982661E-2</v>
      </c>
      <c r="T43" s="55">
        <v>4</v>
      </c>
      <c r="U43" s="50">
        <v>4</v>
      </c>
    </row>
    <row r="44" spans="1:21" ht="14.25" x14ac:dyDescent="0.2">
      <c r="A44" s="1"/>
      <c r="B44" s="44"/>
      <c r="C44" s="16"/>
      <c r="D44" s="17"/>
      <c r="E44" s="17"/>
      <c r="F44" s="61"/>
      <c r="G44" s="17"/>
      <c r="H44" s="17"/>
      <c r="I44" s="18"/>
      <c r="J44" s="72"/>
      <c r="K44" s="27"/>
      <c r="L44" s="27"/>
      <c r="M44" s="27"/>
      <c r="N44" s="55"/>
      <c r="O44" s="20"/>
      <c r="P44" s="72"/>
      <c r="Q44" s="27"/>
      <c r="R44" s="55"/>
      <c r="S44" s="20"/>
      <c r="T44" s="55"/>
      <c r="U44" s="50"/>
    </row>
    <row r="45" spans="1:21" ht="14.25" x14ac:dyDescent="0.2">
      <c r="A45" s="1"/>
      <c r="B45" s="31" t="s">
        <v>37</v>
      </c>
      <c r="C45" s="16"/>
      <c r="D45" s="17"/>
      <c r="E45" s="17"/>
      <c r="F45" s="65"/>
      <c r="G45" s="17"/>
      <c r="H45" s="17"/>
      <c r="I45" s="18"/>
      <c r="J45" s="72"/>
      <c r="K45" s="27"/>
      <c r="L45" s="27"/>
      <c r="M45" s="27"/>
      <c r="N45" s="55"/>
      <c r="O45" s="20"/>
      <c r="P45" s="72"/>
      <c r="Q45" s="27"/>
      <c r="R45" s="55"/>
      <c r="S45" s="20"/>
      <c r="T45" s="55"/>
      <c r="U45" s="50"/>
    </row>
    <row r="46" spans="1:21" ht="14.25" x14ac:dyDescent="0.2">
      <c r="A46" s="1"/>
      <c r="B46" s="44" t="s">
        <v>41</v>
      </c>
      <c r="C46" s="16"/>
      <c r="D46" s="17"/>
      <c r="E46" s="17"/>
      <c r="F46" s="66"/>
      <c r="G46" s="17"/>
      <c r="H46" s="17"/>
      <c r="I46" s="18"/>
      <c r="J46" s="72"/>
      <c r="K46" s="19"/>
      <c r="L46" s="17"/>
      <c r="M46" s="19"/>
      <c r="N46" s="55"/>
      <c r="O46" s="20"/>
      <c r="P46" s="72"/>
      <c r="Q46" s="19"/>
      <c r="R46" s="55"/>
      <c r="S46" s="20"/>
      <c r="T46" s="55"/>
      <c r="U46" s="50"/>
    </row>
    <row r="47" spans="1:21" ht="14.25" x14ac:dyDescent="0.2">
      <c r="A47" s="1"/>
      <c r="B47" s="46" t="s">
        <v>52</v>
      </c>
      <c r="C47" s="16"/>
      <c r="D47" s="17"/>
      <c r="E47" s="17"/>
      <c r="F47" s="65"/>
      <c r="G47" s="17"/>
      <c r="H47" s="17"/>
      <c r="I47" s="28"/>
      <c r="J47" s="72"/>
      <c r="K47" s="27"/>
      <c r="L47" s="27"/>
      <c r="M47" s="27"/>
      <c r="N47" s="55"/>
      <c r="O47" s="20"/>
      <c r="P47" s="72"/>
      <c r="Q47" s="27"/>
      <c r="R47" s="55"/>
      <c r="S47" s="20"/>
      <c r="T47" s="55"/>
      <c r="U47" s="50"/>
    </row>
    <row r="48" spans="1:21" ht="14.25" x14ac:dyDescent="0.2">
      <c r="A48" s="1"/>
      <c r="B48" s="46" t="s">
        <v>53</v>
      </c>
      <c r="C48" s="16"/>
      <c r="D48" s="17"/>
      <c r="E48" s="17"/>
      <c r="F48" s="65"/>
      <c r="G48" s="17"/>
      <c r="H48" s="17"/>
      <c r="I48" s="28"/>
      <c r="J48" s="72"/>
      <c r="K48" s="27"/>
      <c r="L48" s="27"/>
      <c r="M48" s="27"/>
      <c r="N48" s="55"/>
      <c r="O48" s="20"/>
      <c r="P48" s="72"/>
      <c r="Q48" s="27"/>
      <c r="R48" s="55"/>
      <c r="S48" s="20"/>
      <c r="T48" s="55"/>
      <c r="U48" s="50"/>
    </row>
    <row r="49" spans="1:23" ht="14.25" x14ac:dyDescent="0.2">
      <c r="A49" s="1"/>
      <c r="B49" s="44" t="s">
        <v>28</v>
      </c>
      <c r="C49" s="16"/>
      <c r="D49" s="17">
        <v>33</v>
      </c>
      <c r="E49" s="17">
        <v>33</v>
      </c>
      <c r="F49" s="63">
        <f>(E49/D49)</f>
        <v>1</v>
      </c>
      <c r="G49" s="17">
        <v>29</v>
      </c>
      <c r="H49" s="17">
        <v>29</v>
      </c>
      <c r="I49" s="83">
        <f t="shared" ref="I49:I50" si="38">(H49/G49)</f>
        <v>1</v>
      </c>
      <c r="J49" s="71">
        <f t="shared" ref="J49:J50" si="39">(D49-G49)</f>
        <v>4</v>
      </c>
      <c r="K49" s="52">
        <f t="shared" ref="K49:K50" si="40">(J49/G49)</f>
        <v>0.13793103448275862</v>
      </c>
      <c r="L49" s="29">
        <f t="shared" ref="L49:L50" si="41">(D49/D$16)</f>
        <v>4.6063651591289785E-3</v>
      </c>
      <c r="M49" s="29">
        <f t="shared" ref="M49:M50" si="42">(G49/G$16)</f>
        <v>4.2747641509433961E-3</v>
      </c>
      <c r="N49" s="55">
        <v>17</v>
      </c>
      <c r="O49" s="20">
        <v>17</v>
      </c>
      <c r="P49" s="71">
        <f t="shared" ref="P49:P50" si="43">(E49-H49)</f>
        <v>4</v>
      </c>
      <c r="Q49" s="52">
        <f t="shared" ref="Q49:Q50" si="44">(P49/H49)</f>
        <v>0.13793103448275862</v>
      </c>
      <c r="R49" s="27">
        <f t="shared" ref="R49:R50" si="45">(E49/E$16)</f>
        <v>6.0428492950009155E-3</v>
      </c>
      <c r="S49" s="27">
        <f t="shared" ref="S49:S50" si="46">(H49/H$16)</f>
        <v>5.713159968479117E-3</v>
      </c>
      <c r="T49" s="55">
        <v>17</v>
      </c>
      <c r="U49" s="50">
        <v>17</v>
      </c>
    </row>
    <row r="50" spans="1:23" ht="14.25" x14ac:dyDescent="0.2">
      <c r="A50" s="1"/>
      <c r="B50" s="44" t="s">
        <v>29</v>
      </c>
      <c r="C50" s="16"/>
      <c r="D50" s="17">
        <v>97</v>
      </c>
      <c r="E50" s="17">
        <v>97</v>
      </c>
      <c r="F50" s="63">
        <f>(E50/D50)</f>
        <v>1</v>
      </c>
      <c r="G50" s="17">
        <v>71</v>
      </c>
      <c r="H50" s="17">
        <v>71</v>
      </c>
      <c r="I50" s="83">
        <f t="shared" si="38"/>
        <v>1</v>
      </c>
      <c r="J50" s="71">
        <f t="shared" si="39"/>
        <v>26</v>
      </c>
      <c r="K50" s="52">
        <f t="shared" si="40"/>
        <v>0.36619718309859156</v>
      </c>
      <c r="L50" s="29">
        <f t="shared" si="41"/>
        <v>1.3539921831379118E-2</v>
      </c>
      <c r="M50" s="29">
        <f t="shared" si="42"/>
        <v>1.0465801886792452E-2</v>
      </c>
      <c r="N50" s="55">
        <v>12</v>
      </c>
      <c r="O50" s="20">
        <v>14</v>
      </c>
      <c r="P50" s="71">
        <f t="shared" si="43"/>
        <v>26</v>
      </c>
      <c r="Q50" s="52">
        <f t="shared" si="44"/>
        <v>0.36619718309859156</v>
      </c>
      <c r="R50" s="27">
        <f t="shared" si="45"/>
        <v>1.776231459439663E-2</v>
      </c>
      <c r="S50" s="27">
        <f t="shared" si="46"/>
        <v>1.3987391646966114E-2</v>
      </c>
      <c r="T50" s="55">
        <v>11</v>
      </c>
      <c r="U50" s="50">
        <v>14</v>
      </c>
    </row>
    <row r="51" spans="1:23" ht="14.25" x14ac:dyDescent="0.2">
      <c r="A51" s="1"/>
      <c r="B51" s="44"/>
      <c r="C51" s="16"/>
      <c r="D51" s="17"/>
      <c r="E51" s="17"/>
      <c r="F51" s="65"/>
      <c r="G51" s="17"/>
      <c r="H51" s="17"/>
      <c r="I51" s="18"/>
      <c r="J51" s="72"/>
      <c r="K51" s="19"/>
      <c r="L51" s="53"/>
      <c r="M51" s="19"/>
      <c r="N51" s="55"/>
      <c r="O51" s="20"/>
      <c r="P51" s="72"/>
      <c r="Q51" s="19"/>
      <c r="R51" s="55"/>
      <c r="S51" s="20"/>
      <c r="T51" s="55"/>
      <c r="U51" s="50"/>
    </row>
    <row r="52" spans="1:23" ht="14.25" x14ac:dyDescent="0.2">
      <c r="A52" s="1"/>
      <c r="B52" s="31" t="s">
        <v>38</v>
      </c>
      <c r="C52" s="16"/>
      <c r="D52" s="17"/>
      <c r="E52" s="17"/>
      <c r="F52" s="65"/>
      <c r="G52" s="17"/>
      <c r="H52" s="17"/>
      <c r="I52" s="18"/>
      <c r="J52" s="72"/>
      <c r="K52" s="27"/>
      <c r="L52" s="17"/>
      <c r="M52" s="27"/>
      <c r="N52" s="55"/>
      <c r="O52" s="20"/>
      <c r="P52" s="72"/>
      <c r="Q52" s="27"/>
      <c r="R52" s="55"/>
      <c r="S52" s="20"/>
      <c r="T52" s="55"/>
      <c r="U52" s="50"/>
    </row>
    <row r="53" spans="1:23" ht="14.25" x14ac:dyDescent="0.2">
      <c r="A53" s="1"/>
      <c r="B53" s="44" t="s">
        <v>42</v>
      </c>
      <c r="C53" s="16"/>
      <c r="D53" s="17"/>
      <c r="E53" s="17"/>
      <c r="F53" s="65"/>
      <c r="G53" s="17"/>
      <c r="H53" s="17"/>
      <c r="I53" s="18"/>
      <c r="J53" s="72"/>
      <c r="K53" s="27"/>
      <c r="L53" s="17"/>
      <c r="M53" s="27"/>
      <c r="N53" s="55"/>
      <c r="O53" s="20"/>
      <c r="P53" s="72"/>
      <c r="Q53" s="27"/>
      <c r="R53" s="55"/>
      <c r="S53" s="20"/>
      <c r="T53" s="55"/>
      <c r="U53" s="50"/>
    </row>
    <row r="54" spans="1:23" ht="14.25" x14ac:dyDescent="0.2">
      <c r="A54" s="1"/>
      <c r="B54" s="46" t="s">
        <v>54</v>
      </c>
      <c r="C54" s="16"/>
      <c r="D54" s="17"/>
      <c r="E54" s="17"/>
      <c r="F54" s="65"/>
      <c r="G54" s="17"/>
      <c r="H54" s="17"/>
      <c r="I54" s="28"/>
      <c r="J54" s="72"/>
      <c r="K54" s="27"/>
      <c r="L54" s="27"/>
      <c r="M54" s="27"/>
      <c r="N54" s="55"/>
      <c r="O54" s="20"/>
      <c r="P54" s="72"/>
      <c r="Q54" s="27"/>
      <c r="R54" s="55"/>
      <c r="S54" s="20"/>
      <c r="T54" s="55"/>
      <c r="U54" s="50"/>
    </row>
    <row r="55" spans="1:23" ht="14.25" x14ac:dyDescent="0.2">
      <c r="A55" s="1"/>
      <c r="B55" s="46" t="s">
        <v>55</v>
      </c>
      <c r="C55" s="16"/>
      <c r="D55" s="17"/>
      <c r="E55" s="17"/>
      <c r="F55" s="65"/>
      <c r="G55" s="17"/>
      <c r="H55" s="17"/>
      <c r="I55" s="28"/>
      <c r="J55" s="72"/>
      <c r="K55" s="27"/>
      <c r="L55" s="27"/>
      <c r="M55" s="27"/>
      <c r="N55" s="55"/>
      <c r="O55" s="20"/>
      <c r="P55" s="72"/>
      <c r="Q55" s="27"/>
      <c r="R55" s="55"/>
      <c r="S55" s="20"/>
      <c r="T55" s="55"/>
      <c r="U55" s="50"/>
    </row>
    <row r="56" spans="1:23" ht="14.25" x14ac:dyDescent="0.2">
      <c r="A56" s="1"/>
      <c r="B56" s="44" t="s">
        <v>30</v>
      </c>
      <c r="C56" s="16"/>
      <c r="D56" s="17">
        <v>51</v>
      </c>
      <c r="E56" s="17">
        <v>51</v>
      </c>
      <c r="F56" s="63">
        <f>(E56/D56)</f>
        <v>1</v>
      </c>
      <c r="G56" s="17">
        <v>38</v>
      </c>
      <c r="H56" s="17">
        <v>38</v>
      </c>
      <c r="I56" s="83">
        <f>(H56/G56)</f>
        <v>1</v>
      </c>
      <c r="J56" s="71">
        <f>(D56-G56)</f>
        <v>13</v>
      </c>
      <c r="K56" s="52">
        <f>(J56/G56)</f>
        <v>0.34210526315789475</v>
      </c>
      <c r="L56" s="29">
        <f>(D56/D$16)</f>
        <v>7.1189279731993299E-3</v>
      </c>
      <c r="M56" s="29">
        <f>(G56/G$16)</f>
        <v>5.6014150943396223E-3</v>
      </c>
      <c r="N56" s="55">
        <v>15</v>
      </c>
      <c r="O56" s="20">
        <v>16</v>
      </c>
      <c r="P56" s="71">
        <f>(E56-H56)</f>
        <v>13</v>
      </c>
      <c r="Q56" s="52">
        <f>(P56/H56)</f>
        <v>0.34210526315789475</v>
      </c>
      <c r="R56" s="27">
        <f>(E56/E$16)</f>
        <v>9.3389489104559603E-3</v>
      </c>
      <c r="S56" s="27">
        <f>(H56/H$16)</f>
        <v>7.4862096138691887E-3</v>
      </c>
      <c r="T56" s="55">
        <v>14</v>
      </c>
      <c r="U56" s="50">
        <v>16</v>
      </c>
    </row>
    <row r="57" spans="1:23" ht="14.25" x14ac:dyDescent="0.2">
      <c r="A57" s="1"/>
      <c r="B57" s="44" t="s">
        <v>43</v>
      </c>
      <c r="C57" s="16"/>
      <c r="D57" s="17"/>
      <c r="E57" s="17"/>
      <c r="F57" s="65"/>
      <c r="G57" s="17"/>
      <c r="H57" s="17"/>
      <c r="I57" s="18"/>
      <c r="J57" s="72"/>
      <c r="K57" s="27"/>
      <c r="L57" s="27"/>
      <c r="M57" s="27"/>
      <c r="N57" s="55"/>
      <c r="O57" s="20"/>
      <c r="P57" s="72"/>
      <c r="Q57" s="27"/>
      <c r="R57" s="55"/>
      <c r="S57" s="20"/>
      <c r="T57" s="55"/>
      <c r="U57" s="50"/>
    </row>
    <row r="58" spans="1:23" ht="14.25" x14ac:dyDescent="0.2">
      <c r="A58" s="1"/>
      <c r="B58" s="46" t="s">
        <v>56</v>
      </c>
      <c r="C58" s="16"/>
      <c r="D58" s="17">
        <v>0</v>
      </c>
      <c r="E58" s="17">
        <v>0</v>
      </c>
      <c r="F58" s="63"/>
      <c r="G58" s="17">
        <v>1</v>
      </c>
      <c r="H58" s="17">
        <v>1</v>
      </c>
      <c r="I58" s="83">
        <f>(H58/G58)</f>
        <v>1</v>
      </c>
      <c r="J58" s="71">
        <f>(D58-G58)</f>
        <v>-1</v>
      </c>
      <c r="K58" s="52">
        <f>(J58/G58)</f>
        <v>-1</v>
      </c>
      <c r="L58" s="29">
        <f>(D58/D$16)</f>
        <v>0</v>
      </c>
      <c r="M58" s="29">
        <f>(G58/G$16)</f>
        <v>1.4740566037735848E-4</v>
      </c>
      <c r="N58" s="55"/>
      <c r="O58" s="20"/>
      <c r="P58" s="71">
        <f>(E58-H58)</f>
        <v>-1</v>
      </c>
      <c r="Q58" s="52">
        <f>(P58/H58)</f>
        <v>-1</v>
      </c>
      <c r="R58" s="27">
        <f>(E58/E$16)</f>
        <v>0</v>
      </c>
      <c r="S58" s="27">
        <f>(H58/H$16)</f>
        <v>1.9700551615445234E-4</v>
      </c>
      <c r="T58" s="55"/>
      <c r="U58" s="50"/>
    </row>
    <row r="59" spans="1:23" ht="14.25" x14ac:dyDescent="0.2">
      <c r="A59" s="1"/>
      <c r="B59" s="46" t="s">
        <v>57</v>
      </c>
      <c r="C59" s="16"/>
      <c r="D59" s="17"/>
      <c r="E59" s="17"/>
      <c r="F59" s="65"/>
      <c r="G59" s="17"/>
      <c r="H59" s="17"/>
      <c r="I59" s="28"/>
      <c r="J59" s="72"/>
      <c r="K59" s="27"/>
      <c r="L59" s="27"/>
      <c r="M59" s="27"/>
      <c r="N59" s="55"/>
      <c r="O59" s="20"/>
      <c r="P59" s="72"/>
      <c r="Q59" s="27"/>
      <c r="R59" s="55"/>
      <c r="S59" s="20"/>
      <c r="T59" s="55"/>
      <c r="U59" s="50"/>
    </row>
    <row r="60" spans="1:23" ht="14.25" x14ac:dyDescent="0.2">
      <c r="A60" s="1"/>
      <c r="B60" s="44" t="s">
        <v>31</v>
      </c>
      <c r="C60" s="16"/>
      <c r="D60" s="17">
        <v>91</v>
      </c>
      <c r="E60" s="17">
        <v>91</v>
      </c>
      <c r="F60" s="63">
        <f>(E60/D60)</f>
        <v>1</v>
      </c>
      <c r="G60" s="17">
        <v>81</v>
      </c>
      <c r="H60" s="17">
        <v>81</v>
      </c>
      <c r="I60" s="83">
        <f>(H60/G60)</f>
        <v>1</v>
      </c>
      <c r="J60" s="71">
        <f>(D60-G60)</f>
        <v>10</v>
      </c>
      <c r="K60" s="52">
        <f>(J60/G60)</f>
        <v>0.12345679012345678</v>
      </c>
      <c r="L60" s="29">
        <f>(D60/D$16)</f>
        <v>1.2702400893355668E-2</v>
      </c>
      <c r="M60" s="29">
        <f>(G60/G$16)</f>
        <v>1.1939858490566039E-2</v>
      </c>
      <c r="N60" s="55">
        <v>13</v>
      </c>
      <c r="O60" s="20">
        <v>13</v>
      </c>
      <c r="P60" s="71">
        <f>(E60-H60)</f>
        <v>10</v>
      </c>
      <c r="Q60" s="52">
        <f>(P60/H60)</f>
        <v>0.12345679012345678</v>
      </c>
      <c r="R60" s="27">
        <f>(E60/E$16)</f>
        <v>1.6663614722578282E-2</v>
      </c>
      <c r="S60" s="27">
        <f>(H60/H$16)</f>
        <v>1.5957446808510637E-2</v>
      </c>
      <c r="T60" s="55">
        <v>12</v>
      </c>
      <c r="U60" s="50">
        <v>13</v>
      </c>
    </row>
    <row r="61" spans="1:23" ht="14.25" x14ac:dyDescent="0.2">
      <c r="A61" s="1"/>
      <c r="B61" s="44" t="s">
        <v>44</v>
      </c>
      <c r="C61" s="16"/>
      <c r="D61" s="17"/>
      <c r="E61" s="17"/>
      <c r="F61" s="65"/>
      <c r="G61" s="17"/>
      <c r="H61" s="17"/>
      <c r="I61" s="18"/>
      <c r="J61" s="72"/>
      <c r="K61" s="27"/>
      <c r="L61" s="17"/>
      <c r="M61" s="27"/>
      <c r="N61" s="55"/>
      <c r="O61" s="20"/>
      <c r="P61" s="72"/>
      <c r="Q61" s="27"/>
      <c r="R61" s="55"/>
      <c r="S61" s="20"/>
      <c r="T61" s="55"/>
      <c r="U61" s="50"/>
    </row>
    <row r="62" spans="1:23" ht="14.25" x14ac:dyDescent="0.2">
      <c r="A62" s="1"/>
      <c r="B62" s="46" t="s">
        <v>58</v>
      </c>
      <c r="C62" s="16"/>
      <c r="D62" s="17">
        <v>17</v>
      </c>
      <c r="E62" s="17">
        <v>17</v>
      </c>
      <c r="F62" s="63">
        <f>(E62/D62)</f>
        <v>1</v>
      </c>
      <c r="G62" s="17">
        <v>17</v>
      </c>
      <c r="H62" s="17">
        <v>17</v>
      </c>
      <c r="I62" s="83">
        <f>(H62/G62)</f>
        <v>1</v>
      </c>
      <c r="J62" s="71">
        <f>(D62-G62)</f>
        <v>0</v>
      </c>
      <c r="K62" s="52">
        <f>(J62/G62)</f>
        <v>0</v>
      </c>
      <c r="L62" s="29">
        <f>(D62/D$16)</f>
        <v>2.3729759910664431E-3</v>
      </c>
      <c r="M62" s="29">
        <f>(G62/G$16)</f>
        <v>2.5058962264150942E-3</v>
      </c>
      <c r="N62" s="55"/>
      <c r="O62" s="20"/>
      <c r="P62" s="71">
        <f>(E62-H62)</f>
        <v>0</v>
      </c>
      <c r="Q62" s="52">
        <f>(P62/H62)</f>
        <v>0</v>
      </c>
      <c r="R62" s="27">
        <f>(E62/E$16)</f>
        <v>3.1129829701519868E-3</v>
      </c>
      <c r="S62" s="27">
        <f>(H62/H$16)</f>
        <v>3.3490937746256896E-3</v>
      </c>
      <c r="T62" s="55"/>
      <c r="U62" s="50"/>
    </row>
    <row r="63" spans="1:23" ht="14.25" x14ac:dyDescent="0.2">
      <c r="A63" s="1"/>
      <c r="B63" s="47"/>
      <c r="C63" s="16"/>
      <c r="D63" s="17"/>
      <c r="E63" s="17"/>
      <c r="F63" s="61"/>
      <c r="G63" s="17"/>
      <c r="H63" s="17"/>
      <c r="I63" s="18"/>
      <c r="J63" s="72"/>
      <c r="K63" s="17"/>
      <c r="L63" s="17"/>
      <c r="M63" s="17"/>
      <c r="N63" s="55"/>
      <c r="O63" s="20"/>
      <c r="P63" s="72"/>
      <c r="Q63" s="17"/>
      <c r="R63" s="55"/>
      <c r="S63" s="20"/>
      <c r="T63" s="55"/>
      <c r="U63" s="50"/>
    </row>
    <row r="64" spans="1:23" ht="14.25" x14ac:dyDescent="0.2">
      <c r="A64" s="1"/>
      <c r="B64" s="31" t="s">
        <v>39</v>
      </c>
      <c r="C64" s="16"/>
      <c r="D64" s="17"/>
      <c r="E64" s="17"/>
      <c r="F64" s="65"/>
      <c r="G64" s="17"/>
      <c r="H64" s="17"/>
      <c r="I64" s="18"/>
      <c r="J64" s="72"/>
      <c r="K64" s="27"/>
      <c r="L64" s="27"/>
      <c r="M64" s="27"/>
      <c r="N64" s="55"/>
      <c r="O64" s="20"/>
      <c r="P64" s="72"/>
      <c r="Q64" s="27"/>
      <c r="R64" s="55"/>
      <c r="S64" s="20"/>
      <c r="T64" s="55"/>
      <c r="U64" s="50"/>
      <c r="V64" s="33"/>
      <c r="W64" s="33"/>
    </row>
    <row r="65" spans="1:23" ht="14.25" x14ac:dyDescent="0.2">
      <c r="A65" s="1"/>
      <c r="B65" s="44" t="s">
        <v>45</v>
      </c>
      <c r="C65" s="16"/>
      <c r="D65" s="17"/>
      <c r="E65" s="17"/>
      <c r="F65" s="65"/>
      <c r="G65" s="17"/>
      <c r="H65" s="17"/>
      <c r="I65" s="18"/>
      <c r="J65" s="72"/>
      <c r="K65" s="27"/>
      <c r="L65" s="27"/>
      <c r="M65" s="27"/>
      <c r="N65" s="55"/>
      <c r="O65" s="20"/>
      <c r="P65" s="72"/>
      <c r="Q65" s="27"/>
      <c r="R65" s="55"/>
      <c r="S65" s="20"/>
      <c r="T65" s="55"/>
      <c r="U65" s="50"/>
      <c r="V65" s="33"/>
      <c r="W65" s="33"/>
    </row>
    <row r="66" spans="1:23" ht="14.25" x14ac:dyDescent="0.2">
      <c r="A66" s="1"/>
      <c r="B66" s="44" t="s">
        <v>59</v>
      </c>
      <c r="C66" s="16"/>
      <c r="D66" s="17">
        <v>11</v>
      </c>
      <c r="E66" s="17">
        <v>11</v>
      </c>
      <c r="F66" s="63">
        <f>(E66/D66)</f>
        <v>1</v>
      </c>
      <c r="G66" s="17">
        <v>10</v>
      </c>
      <c r="H66" s="17">
        <v>10</v>
      </c>
      <c r="I66" s="83">
        <f t="shared" ref="I66:I67" si="47">(H66/G66)</f>
        <v>1</v>
      </c>
      <c r="J66" s="71">
        <f t="shared" ref="J66:J67" si="48">(D66-G66)</f>
        <v>1</v>
      </c>
      <c r="K66" s="52">
        <f t="shared" ref="K66:K67" si="49">(J66/G66)</f>
        <v>0.1</v>
      </c>
      <c r="L66" s="29">
        <f t="shared" ref="L66:L67" si="50">(D66/D$16)</f>
        <v>1.5354550530429928E-3</v>
      </c>
      <c r="M66" s="29">
        <f t="shared" ref="M66:M67" si="51">(G66/G$16)</f>
        <v>1.474056603773585E-3</v>
      </c>
      <c r="N66" s="55">
        <v>18</v>
      </c>
      <c r="O66" s="20">
        <v>18</v>
      </c>
      <c r="P66" s="71">
        <f>(E66-H66)</f>
        <v>1</v>
      </c>
      <c r="Q66" s="52">
        <f>(P66/H66)</f>
        <v>0.1</v>
      </c>
      <c r="R66" s="27">
        <f t="shared" ref="R66:R67" si="52">(E66/E$16)</f>
        <v>2.0142830983336385E-3</v>
      </c>
      <c r="S66" s="27">
        <f t="shared" ref="S66:S67" si="53">(H66/H$16)</f>
        <v>1.9700551615445231E-3</v>
      </c>
      <c r="T66" s="55">
        <v>18</v>
      </c>
      <c r="U66" s="50">
        <v>18</v>
      </c>
      <c r="V66" s="1"/>
      <c r="W66" s="1"/>
    </row>
    <row r="67" spans="1:23" ht="14.25" x14ac:dyDescent="0.2">
      <c r="A67" s="1"/>
      <c r="B67" s="44" t="s">
        <v>32</v>
      </c>
      <c r="C67" s="16"/>
      <c r="D67" s="17">
        <v>46</v>
      </c>
      <c r="E67" s="17">
        <v>46</v>
      </c>
      <c r="F67" s="63">
        <f>(E67/D67)</f>
        <v>1</v>
      </c>
      <c r="G67" s="17">
        <v>63</v>
      </c>
      <c r="H67" s="17">
        <v>59</v>
      </c>
      <c r="I67" s="83">
        <f t="shared" si="47"/>
        <v>0.93650793650793651</v>
      </c>
      <c r="J67" s="71">
        <f t="shared" si="48"/>
        <v>-17</v>
      </c>
      <c r="K67" s="52">
        <f t="shared" si="49"/>
        <v>-0.26984126984126983</v>
      </c>
      <c r="L67" s="29">
        <f t="shared" si="50"/>
        <v>6.4209938581797875E-3</v>
      </c>
      <c r="M67" s="29">
        <f t="shared" si="51"/>
        <v>9.2865566037735846E-3</v>
      </c>
      <c r="N67" s="55">
        <v>16</v>
      </c>
      <c r="O67" s="20">
        <v>15</v>
      </c>
      <c r="P67" s="71">
        <f>(E67-H67)</f>
        <v>-13</v>
      </c>
      <c r="Q67" s="52">
        <f>(P67/H67)</f>
        <v>-0.22033898305084745</v>
      </c>
      <c r="R67" s="27">
        <f t="shared" si="52"/>
        <v>8.4233656839406701E-3</v>
      </c>
      <c r="S67" s="27">
        <f t="shared" si="53"/>
        <v>1.1623325453112687E-2</v>
      </c>
      <c r="T67" s="55">
        <v>15</v>
      </c>
      <c r="U67" s="50">
        <v>15</v>
      </c>
      <c r="V67" s="1"/>
      <c r="W67" s="1"/>
    </row>
    <row r="68" spans="1:23" ht="14.25" x14ac:dyDescent="0.2">
      <c r="A68" s="1"/>
      <c r="B68" s="44" t="s">
        <v>60</v>
      </c>
      <c r="C68" s="35"/>
      <c r="D68" s="17"/>
      <c r="E68" s="17"/>
      <c r="F68" s="65"/>
      <c r="G68" s="17"/>
      <c r="H68" s="17"/>
      <c r="I68" s="28"/>
      <c r="J68" s="72"/>
      <c r="K68" s="27"/>
      <c r="L68" s="27"/>
      <c r="M68" s="27"/>
      <c r="N68" s="17"/>
      <c r="O68" s="55"/>
      <c r="P68" s="72"/>
      <c r="Q68" s="27"/>
      <c r="R68" s="21"/>
      <c r="S68" s="21"/>
      <c r="T68" s="19"/>
      <c r="U68" s="54"/>
      <c r="V68" s="1"/>
      <c r="W68" s="1"/>
    </row>
    <row r="69" spans="1:23" ht="14.25" x14ac:dyDescent="0.2">
      <c r="A69" s="1"/>
      <c r="B69" s="46" t="s">
        <v>61</v>
      </c>
      <c r="C69" s="36"/>
      <c r="D69" s="17">
        <v>18</v>
      </c>
      <c r="E69" s="17">
        <v>10</v>
      </c>
      <c r="F69" s="63">
        <f>(E69/D69)</f>
        <v>0.55555555555555558</v>
      </c>
      <c r="G69" s="17">
        <v>9</v>
      </c>
      <c r="H69" s="17">
        <v>9</v>
      </c>
      <c r="I69" s="83">
        <f>(H69/G69)</f>
        <v>1</v>
      </c>
      <c r="J69" s="71">
        <f>(D69-G69)</f>
        <v>9</v>
      </c>
      <c r="K69" s="52">
        <f>(J69/G69)</f>
        <v>1</v>
      </c>
      <c r="L69" s="29">
        <f>(D69/D$16)</f>
        <v>2.5125628140703518E-3</v>
      </c>
      <c r="M69" s="29">
        <f>(G69/G$16)</f>
        <v>1.3266509433962263E-3</v>
      </c>
      <c r="N69" s="17"/>
      <c r="O69" s="17"/>
      <c r="P69" s="71">
        <f>(E69-H69)</f>
        <v>1</v>
      </c>
      <c r="Q69" s="52">
        <f>(P69/H69)</f>
        <v>0.1111111111111111</v>
      </c>
      <c r="R69" s="27">
        <f>(E69/E$16)</f>
        <v>1.8311664530305805E-3</v>
      </c>
      <c r="S69" s="27">
        <f>(H69/H$16)</f>
        <v>1.7730496453900709E-3</v>
      </c>
      <c r="T69" s="27"/>
      <c r="U69" s="54"/>
      <c r="V69" s="1"/>
      <c r="W69" s="1"/>
    </row>
    <row r="70" spans="1:23" ht="13.5" thickBot="1" x14ac:dyDescent="0.25">
      <c r="A70" s="1"/>
      <c r="B70" s="48"/>
      <c r="C70" s="49"/>
      <c r="D70" s="56"/>
      <c r="E70" s="56"/>
      <c r="F70" s="67"/>
      <c r="G70" s="56"/>
      <c r="H70" s="56"/>
      <c r="I70" s="79"/>
      <c r="J70" s="73"/>
      <c r="K70" s="56"/>
      <c r="L70" s="56"/>
      <c r="M70" s="56"/>
      <c r="N70" s="57"/>
      <c r="O70" s="58"/>
      <c r="P70" s="73"/>
      <c r="Q70" s="56"/>
      <c r="R70" s="58"/>
      <c r="S70" s="58"/>
      <c r="T70" s="59"/>
      <c r="U70" s="60"/>
      <c r="V70" s="1"/>
      <c r="W70" s="1"/>
    </row>
    <row r="71" spans="1:23" ht="13.5" thickTop="1" x14ac:dyDescent="0.2">
      <c r="B71" s="1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35"/>
      <c r="O71" s="26"/>
      <c r="P71" s="26"/>
      <c r="Q71" s="26"/>
      <c r="R71" s="26"/>
      <c r="S71" s="26"/>
      <c r="T71" s="34"/>
    </row>
    <row r="72" spans="1:23" x14ac:dyDescent="0.2">
      <c r="B72" s="1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35"/>
      <c r="O72" s="26"/>
      <c r="P72" s="26"/>
      <c r="Q72" s="26"/>
      <c r="R72" s="26"/>
      <c r="S72" s="26"/>
      <c r="T72" s="34"/>
    </row>
    <row r="73" spans="1:23" ht="14.25" x14ac:dyDescent="0.2">
      <c r="B73" s="37" t="s">
        <v>62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35"/>
      <c r="O73" s="26"/>
      <c r="P73" s="26"/>
      <c r="Q73" s="26"/>
      <c r="R73" s="26"/>
      <c r="S73" s="26"/>
      <c r="T73" s="34"/>
    </row>
    <row r="74" spans="1:23" ht="14.25" x14ac:dyDescent="0.2">
      <c r="B74" s="37" t="s">
        <v>33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35"/>
      <c r="O74" s="26"/>
      <c r="P74" s="26"/>
      <c r="Q74" s="26"/>
      <c r="R74" s="26"/>
      <c r="S74" s="26"/>
      <c r="T74" s="34"/>
    </row>
    <row r="75" spans="1:23" x14ac:dyDescent="0.2">
      <c r="B75" s="38" t="s">
        <v>34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35"/>
      <c r="O75" s="26"/>
      <c r="P75" s="26"/>
      <c r="Q75" s="26"/>
      <c r="R75" s="26"/>
      <c r="S75" s="26"/>
      <c r="T75" s="34"/>
    </row>
    <row r="76" spans="1:23" x14ac:dyDescent="0.2">
      <c r="B76" s="38" t="s">
        <v>35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36"/>
      <c r="O76" s="26"/>
      <c r="P76" s="26"/>
      <c r="Q76" s="26"/>
      <c r="R76" s="26"/>
      <c r="S76" s="26"/>
      <c r="T76" s="16"/>
    </row>
    <row r="77" spans="1:23" x14ac:dyDescent="0.2">
      <c r="B77" s="38" t="s">
        <v>36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36"/>
      <c r="O77" s="26"/>
      <c r="P77" s="26"/>
      <c r="Q77" s="26"/>
      <c r="R77" s="26"/>
      <c r="S77" s="26"/>
      <c r="T77" s="16"/>
    </row>
    <row r="78" spans="1:23" x14ac:dyDescent="0.2">
      <c r="B78" s="38" t="s">
        <v>46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36"/>
      <c r="O78" s="26"/>
      <c r="P78" s="26"/>
      <c r="Q78" s="26"/>
      <c r="R78" s="26"/>
      <c r="S78" s="26"/>
      <c r="T78" s="16"/>
    </row>
    <row r="79" spans="1:23" x14ac:dyDescent="0.2">
      <c r="B79" s="38" t="s">
        <v>47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36"/>
      <c r="O79" s="26"/>
      <c r="P79" s="26"/>
      <c r="Q79" s="26"/>
      <c r="R79" s="26"/>
      <c r="S79" s="26"/>
      <c r="T79" s="16"/>
    </row>
    <row r="80" spans="1:23" x14ac:dyDescent="0.2">
      <c r="B80" s="38" t="s">
        <v>48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36"/>
      <c r="O80" s="26"/>
      <c r="P80" s="26"/>
      <c r="Q80" s="26"/>
      <c r="R80" s="26"/>
      <c r="S80" s="26"/>
      <c r="T80" s="16"/>
    </row>
    <row r="81" spans="2:20" x14ac:dyDescent="0.2">
      <c r="B81" s="39" t="s">
        <v>49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36"/>
      <c r="O81" s="26"/>
      <c r="P81" s="26"/>
      <c r="Q81" s="26"/>
      <c r="R81" s="26"/>
      <c r="S81" s="26"/>
      <c r="T81" s="16"/>
    </row>
    <row r="82" spans="2:20" x14ac:dyDescent="0.2">
      <c r="B82" s="39" t="s">
        <v>50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36"/>
      <c r="O82" s="26"/>
      <c r="P82" s="26"/>
      <c r="Q82" s="26"/>
      <c r="R82" s="26"/>
      <c r="S82" s="26"/>
      <c r="T82" s="16"/>
    </row>
    <row r="83" spans="2:20" x14ac:dyDescent="0.2">
      <c r="B83" s="39" t="s">
        <v>51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36"/>
      <c r="O83" s="26"/>
      <c r="P83" s="26"/>
      <c r="Q83" s="26"/>
      <c r="R83" s="26"/>
      <c r="S83" s="26"/>
      <c r="T83" s="16"/>
    </row>
    <row r="84" spans="2:20" x14ac:dyDescent="0.2"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6"/>
      <c r="O84" s="26"/>
      <c r="P84" s="26"/>
      <c r="Q84" s="26"/>
      <c r="R84" s="26"/>
      <c r="S84" s="26"/>
      <c r="T84" s="16"/>
    </row>
    <row r="85" spans="2:20" x14ac:dyDescent="0.2"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6"/>
      <c r="O85" s="26"/>
      <c r="P85" s="26"/>
      <c r="Q85" s="26"/>
      <c r="R85" s="26"/>
      <c r="S85" s="26"/>
      <c r="T85" s="16"/>
    </row>
    <row r="86" spans="2:20" x14ac:dyDescent="0.2"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6"/>
      <c r="O86" s="26"/>
      <c r="P86" s="26"/>
      <c r="Q86" s="26"/>
      <c r="R86" s="26"/>
      <c r="S86" s="26"/>
      <c r="T86" s="16"/>
    </row>
    <row r="87" spans="2:20" x14ac:dyDescent="0.2"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6"/>
      <c r="O87" s="26"/>
      <c r="P87" s="26"/>
      <c r="Q87" s="26"/>
      <c r="R87" s="26"/>
      <c r="S87" s="26"/>
      <c r="T87" s="16"/>
    </row>
    <row r="88" spans="2:20" x14ac:dyDescent="0.2"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36"/>
      <c r="O88" s="26"/>
      <c r="P88" s="26"/>
      <c r="Q88" s="26"/>
      <c r="R88" s="26"/>
      <c r="S88" s="26"/>
      <c r="T88" s="16"/>
    </row>
    <row r="89" spans="2:20" x14ac:dyDescent="0.2"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36"/>
      <c r="O89" s="26"/>
      <c r="P89" s="26"/>
      <c r="Q89" s="26"/>
      <c r="R89" s="26"/>
      <c r="S89" s="26"/>
      <c r="T89" s="16"/>
    </row>
    <row r="90" spans="2:20" x14ac:dyDescent="0.2"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36"/>
      <c r="O90" s="26"/>
      <c r="P90" s="26"/>
      <c r="Q90" s="26"/>
      <c r="R90" s="26"/>
      <c r="S90" s="26"/>
      <c r="T90" s="16"/>
    </row>
    <row r="91" spans="2:20" x14ac:dyDescent="0.2"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36"/>
      <c r="O91" s="26"/>
      <c r="P91" s="26"/>
      <c r="Q91" s="26"/>
      <c r="R91" s="26"/>
      <c r="S91" s="26"/>
      <c r="T91" s="16"/>
    </row>
    <row r="92" spans="2:20" x14ac:dyDescent="0.2"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36"/>
      <c r="O92" s="26"/>
      <c r="P92" s="26"/>
      <c r="Q92" s="26"/>
      <c r="R92" s="26"/>
      <c r="S92" s="26"/>
      <c r="T92" s="16"/>
    </row>
    <row r="93" spans="2:20" x14ac:dyDescent="0.2"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36"/>
      <c r="O93" s="26"/>
      <c r="P93" s="26"/>
      <c r="Q93" s="26"/>
      <c r="R93" s="26"/>
      <c r="S93" s="26"/>
      <c r="T93" s="16"/>
    </row>
    <row r="94" spans="2:20" x14ac:dyDescent="0.2"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6"/>
      <c r="O94" s="26"/>
      <c r="P94" s="26"/>
      <c r="Q94" s="26"/>
      <c r="R94" s="26"/>
      <c r="S94" s="26"/>
      <c r="T94" s="16"/>
    </row>
    <row r="95" spans="2:20" x14ac:dyDescent="0.2"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36"/>
      <c r="O95" s="26"/>
      <c r="P95" s="26"/>
      <c r="Q95" s="26"/>
      <c r="R95" s="26"/>
      <c r="S95" s="26"/>
      <c r="T95" s="16"/>
    </row>
    <row r="96" spans="2:20" x14ac:dyDescent="0.2"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36"/>
      <c r="O96" s="26"/>
      <c r="P96" s="26"/>
      <c r="Q96" s="26"/>
      <c r="R96" s="26"/>
      <c r="S96" s="26"/>
      <c r="T96" s="16"/>
    </row>
    <row r="97" spans="2:20" x14ac:dyDescent="0.2"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36"/>
      <c r="O97" s="26"/>
      <c r="P97" s="26"/>
      <c r="Q97" s="26"/>
      <c r="R97" s="26"/>
      <c r="S97" s="26"/>
      <c r="T97" s="16"/>
    </row>
    <row r="98" spans="2:20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6"/>
      <c r="O98" s="26"/>
      <c r="P98" s="26"/>
      <c r="Q98" s="26"/>
      <c r="R98" s="26"/>
      <c r="S98" s="26"/>
      <c r="T98" s="16"/>
    </row>
    <row r="99" spans="2:20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6"/>
      <c r="O99" s="26"/>
      <c r="P99" s="26"/>
      <c r="Q99" s="26"/>
      <c r="R99" s="26"/>
      <c r="S99" s="26"/>
      <c r="T99" s="16"/>
    </row>
    <row r="100" spans="2:20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36"/>
      <c r="O100" s="26"/>
      <c r="P100" s="26"/>
      <c r="Q100" s="26"/>
      <c r="R100" s="26"/>
      <c r="S100" s="26"/>
      <c r="T100" s="16"/>
    </row>
    <row r="101" spans="2:20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36"/>
      <c r="O101" s="26"/>
      <c r="P101" s="26"/>
      <c r="Q101" s="26"/>
      <c r="R101" s="26"/>
      <c r="S101" s="26"/>
      <c r="T101" s="16"/>
    </row>
    <row r="102" spans="2:20" x14ac:dyDescent="0.2"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36"/>
      <c r="O102" s="26"/>
      <c r="P102" s="26"/>
      <c r="Q102" s="26"/>
      <c r="R102" s="26"/>
      <c r="S102" s="26"/>
      <c r="T102" s="16"/>
    </row>
    <row r="103" spans="2:20" x14ac:dyDescent="0.2"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36"/>
      <c r="O103" s="26"/>
      <c r="P103" s="26"/>
      <c r="Q103" s="26"/>
      <c r="R103" s="26"/>
      <c r="S103" s="26"/>
      <c r="T103" s="16"/>
    </row>
    <row r="104" spans="2:20" x14ac:dyDescent="0.2"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6"/>
      <c r="O104" s="26"/>
      <c r="P104" s="26"/>
      <c r="Q104" s="26"/>
      <c r="R104" s="26"/>
      <c r="S104" s="26"/>
      <c r="T104" s="16"/>
    </row>
    <row r="105" spans="2:20" x14ac:dyDescent="0.2"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36"/>
      <c r="O105" s="26"/>
      <c r="P105" s="26"/>
      <c r="Q105" s="26"/>
      <c r="R105" s="26"/>
      <c r="S105" s="26"/>
      <c r="T105" s="16"/>
    </row>
    <row r="106" spans="2:20" x14ac:dyDescent="0.2"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36"/>
      <c r="O106" s="26"/>
      <c r="P106" s="26"/>
      <c r="Q106" s="26"/>
      <c r="R106" s="26"/>
      <c r="S106" s="26"/>
      <c r="T106" s="16"/>
    </row>
    <row r="107" spans="2:20" x14ac:dyDescent="0.2"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36"/>
      <c r="O107" s="26"/>
      <c r="P107" s="26"/>
      <c r="Q107" s="26"/>
      <c r="R107" s="26"/>
      <c r="S107" s="26"/>
      <c r="T107" s="16"/>
    </row>
    <row r="108" spans="2:20" x14ac:dyDescent="0.2"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36"/>
      <c r="O108" s="26"/>
      <c r="P108" s="26"/>
      <c r="Q108" s="26"/>
      <c r="R108" s="26"/>
      <c r="S108" s="26"/>
      <c r="T108" s="16"/>
    </row>
    <row r="109" spans="2:20" x14ac:dyDescent="0.2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36"/>
      <c r="O109" s="26"/>
      <c r="P109" s="26"/>
      <c r="Q109" s="26"/>
      <c r="R109" s="26"/>
      <c r="S109" s="26"/>
      <c r="T109" s="16"/>
    </row>
    <row r="110" spans="2:20" x14ac:dyDescent="0.2"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36"/>
      <c r="O110" s="26"/>
      <c r="P110" s="26"/>
      <c r="Q110" s="26"/>
      <c r="R110" s="26"/>
      <c r="S110" s="26"/>
      <c r="T110" s="16"/>
    </row>
    <row r="111" spans="2:20" x14ac:dyDescent="0.2"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36"/>
      <c r="O111" s="26"/>
      <c r="P111" s="26"/>
      <c r="Q111" s="26"/>
      <c r="R111" s="26"/>
      <c r="S111" s="26"/>
      <c r="T111" s="16"/>
    </row>
    <row r="112" spans="2:20" x14ac:dyDescent="0.2"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36"/>
      <c r="O112" s="26"/>
      <c r="P112" s="26"/>
      <c r="Q112" s="26"/>
      <c r="R112" s="26"/>
      <c r="S112" s="26"/>
      <c r="T112" s="16"/>
    </row>
    <row r="113" spans="2:20" x14ac:dyDescent="0.2"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36"/>
      <c r="O113" s="26"/>
      <c r="P113" s="26"/>
      <c r="Q113" s="26"/>
      <c r="R113" s="26"/>
      <c r="S113" s="26"/>
      <c r="T113" s="16"/>
    </row>
    <row r="114" spans="2:20" x14ac:dyDescent="0.2"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6"/>
      <c r="O114" s="26"/>
      <c r="P114" s="26"/>
      <c r="Q114" s="26"/>
      <c r="R114" s="26"/>
      <c r="S114" s="26"/>
      <c r="T114" s="16"/>
    </row>
    <row r="115" spans="2:20" x14ac:dyDescent="0.2"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36"/>
      <c r="O115" s="26"/>
      <c r="P115" s="26"/>
      <c r="Q115" s="26"/>
      <c r="R115" s="26"/>
      <c r="S115" s="26"/>
      <c r="T115" s="16"/>
    </row>
    <row r="116" spans="2:20" x14ac:dyDescent="0.2"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36"/>
      <c r="O116" s="26"/>
      <c r="P116" s="26"/>
      <c r="Q116" s="26"/>
      <c r="R116" s="26"/>
      <c r="S116" s="26"/>
      <c r="T116" s="16"/>
    </row>
    <row r="117" spans="2:20" x14ac:dyDescent="0.2"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36"/>
      <c r="O117" s="26"/>
      <c r="P117" s="26"/>
      <c r="Q117" s="26"/>
      <c r="R117" s="26"/>
      <c r="S117" s="26"/>
      <c r="T117" s="16"/>
    </row>
    <row r="118" spans="2:20" x14ac:dyDescent="0.2"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36"/>
      <c r="O118" s="26"/>
      <c r="P118" s="26"/>
      <c r="Q118" s="26"/>
      <c r="R118" s="26"/>
      <c r="S118" s="26"/>
      <c r="T118" s="16"/>
    </row>
    <row r="119" spans="2:20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36"/>
      <c r="O119" s="26"/>
      <c r="P119" s="26"/>
      <c r="Q119" s="26"/>
      <c r="R119" s="26"/>
      <c r="S119" s="26"/>
      <c r="T119" s="16"/>
    </row>
    <row r="120" spans="2:20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36"/>
      <c r="O120" s="26"/>
      <c r="P120" s="26"/>
      <c r="Q120" s="26"/>
      <c r="R120" s="26"/>
      <c r="S120" s="26"/>
      <c r="T120" s="16"/>
    </row>
    <row r="121" spans="2:20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36"/>
      <c r="O121" s="26"/>
      <c r="P121" s="26"/>
      <c r="Q121" s="26"/>
      <c r="R121" s="26"/>
      <c r="S121" s="26"/>
      <c r="T121" s="16"/>
    </row>
    <row r="122" spans="2:20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36"/>
      <c r="O122" s="26"/>
      <c r="P122" s="26"/>
      <c r="Q122" s="26"/>
      <c r="R122" s="26"/>
      <c r="S122" s="26"/>
      <c r="T122" s="16"/>
    </row>
    <row r="123" spans="2:20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36"/>
      <c r="O123" s="26"/>
      <c r="P123" s="26"/>
      <c r="Q123" s="26"/>
      <c r="R123" s="26"/>
      <c r="S123" s="26"/>
      <c r="T123" s="16"/>
    </row>
    <row r="124" spans="2:20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36"/>
      <c r="O124" s="26"/>
      <c r="P124" s="26"/>
      <c r="Q124" s="26"/>
      <c r="R124" s="26"/>
      <c r="S124" s="26"/>
      <c r="T124" s="16"/>
    </row>
    <row r="125" spans="2:20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36"/>
      <c r="O125" s="26"/>
      <c r="P125" s="26"/>
      <c r="Q125" s="26"/>
      <c r="R125" s="26"/>
      <c r="S125" s="26"/>
      <c r="T125" s="16"/>
    </row>
    <row r="126" spans="2:20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36"/>
      <c r="O126" s="26"/>
      <c r="P126" s="26"/>
      <c r="Q126" s="26"/>
      <c r="R126" s="26"/>
      <c r="S126" s="26"/>
      <c r="T126" s="16"/>
    </row>
    <row r="127" spans="2:20" x14ac:dyDescent="0.2"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36"/>
      <c r="O127" s="26"/>
      <c r="P127" s="26"/>
      <c r="Q127" s="26"/>
      <c r="R127" s="26"/>
      <c r="S127" s="26"/>
      <c r="T127" s="16"/>
    </row>
    <row r="128" spans="2:20" x14ac:dyDescent="0.2"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36"/>
      <c r="O128" s="26"/>
      <c r="P128" s="26"/>
      <c r="Q128" s="26"/>
      <c r="R128" s="26"/>
      <c r="S128" s="26"/>
      <c r="T128" s="16"/>
    </row>
    <row r="129" spans="2:20" x14ac:dyDescent="0.2"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36"/>
      <c r="O129" s="26"/>
      <c r="P129" s="26"/>
      <c r="Q129" s="26"/>
      <c r="R129" s="26"/>
      <c r="S129" s="26"/>
      <c r="T129" s="16"/>
    </row>
    <row r="130" spans="2:20" x14ac:dyDescent="0.2"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36"/>
      <c r="O130" s="26"/>
      <c r="P130" s="26"/>
      <c r="Q130" s="26"/>
      <c r="R130" s="26"/>
      <c r="S130" s="26"/>
      <c r="T130" s="16"/>
    </row>
    <row r="131" spans="2:20" x14ac:dyDescent="0.2"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36"/>
      <c r="O131" s="26"/>
      <c r="P131" s="26"/>
      <c r="Q131" s="26"/>
      <c r="R131" s="26"/>
      <c r="S131" s="26"/>
      <c r="T131" s="16"/>
    </row>
    <row r="132" spans="2:20" x14ac:dyDescent="0.2"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36"/>
      <c r="O132" s="26"/>
      <c r="P132" s="26"/>
      <c r="Q132" s="26"/>
      <c r="R132" s="26"/>
      <c r="S132" s="26"/>
      <c r="T132" s="16"/>
    </row>
    <row r="133" spans="2:20" x14ac:dyDescent="0.2"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36"/>
      <c r="O133" s="26"/>
      <c r="P133" s="26"/>
      <c r="Q133" s="26"/>
      <c r="R133" s="26"/>
      <c r="S133" s="26"/>
      <c r="T133" s="16"/>
    </row>
    <row r="134" spans="2:20" x14ac:dyDescent="0.2"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36"/>
      <c r="O134" s="26"/>
      <c r="P134" s="26"/>
      <c r="Q134" s="26"/>
      <c r="R134" s="26"/>
      <c r="S134" s="26"/>
      <c r="T134" s="16"/>
    </row>
    <row r="135" spans="2:20" x14ac:dyDescent="0.2"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36"/>
      <c r="O135" s="26"/>
      <c r="P135" s="26"/>
      <c r="Q135" s="26"/>
      <c r="R135" s="26"/>
      <c r="S135" s="26"/>
      <c r="T135" s="16"/>
    </row>
    <row r="136" spans="2:20" x14ac:dyDescent="0.2"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36"/>
      <c r="O136" s="26"/>
      <c r="P136" s="26"/>
      <c r="Q136" s="26"/>
      <c r="R136" s="26"/>
      <c r="S136" s="26"/>
      <c r="T136" s="16"/>
    </row>
    <row r="137" spans="2:20" x14ac:dyDescent="0.2"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36"/>
      <c r="O137" s="26"/>
      <c r="P137" s="26"/>
      <c r="Q137" s="26"/>
      <c r="R137" s="26"/>
      <c r="S137" s="26"/>
      <c r="T137" s="16"/>
    </row>
    <row r="138" spans="2:20" x14ac:dyDescent="0.2"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36"/>
      <c r="O138" s="26"/>
      <c r="P138" s="26"/>
      <c r="Q138" s="26"/>
      <c r="R138" s="26"/>
      <c r="S138" s="26"/>
      <c r="T138" s="16"/>
    </row>
    <row r="139" spans="2:20" x14ac:dyDescent="0.2"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36"/>
      <c r="O139" s="26"/>
      <c r="P139" s="26"/>
      <c r="Q139" s="26"/>
      <c r="R139" s="26"/>
      <c r="S139" s="26"/>
      <c r="T139" s="16"/>
    </row>
    <row r="140" spans="2:20" x14ac:dyDescent="0.2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36"/>
      <c r="O140" s="26"/>
      <c r="P140" s="26"/>
      <c r="Q140" s="26"/>
      <c r="R140" s="26"/>
      <c r="S140" s="26"/>
      <c r="T140" s="16"/>
    </row>
    <row r="141" spans="2:20" x14ac:dyDescent="0.2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36"/>
      <c r="O141" s="26"/>
      <c r="P141" s="26"/>
      <c r="Q141" s="26"/>
      <c r="R141" s="26"/>
      <c r="S141" s="26"/>
      <c r="T141" s="16"/>
    </row>
    <row r="142" spans="2:20" x14ac:dyDescent="0.2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36"/>
      <c r="O142" s="26"/>
      <c r="P142" s="26"/>
      <c r="Q142" s="26"/>
      <c r="R142" s="26"/>
      <c r="S142" s="26"/>
      <c r="T142" s="16"/>
    </row>
    <row r="143" spans="2:20" x14ac:dyDescent="0.2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36"/>
      <c r="O143" s="26"/>
      <c r="P143" s="26"/>
      <c r="Q143" s="26"/>
      <c r="R143" s="26"/>
      <c r="S143" s="26"/>
      <c r="T143" s="16"/>
    </row>
    <row r="144" spans="2:20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36"/>
      <c r="O144" s="26"/>
      <c r="P144" s="26"/>
      <c r="Q144" s="26"/>
      <c r="R144" s="26"/>
      <c r="S144" s="26"/>
      <c r="T144" s="16"/>
    </row>
    <row r="145" spans="2:20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36"/>
      <c r="O145" s="26"/>
      <c r="P145" s="26"/>
      <c r="Q145" s="26"/>
      <c r="R145" s="26"/>
      <c r="S145" s="26"/>
      <c r="T145" s="16"/>
    </row>
    <row r="146" spans="2:20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36"/>
      <c r="O146" s="26"/>
      <c r="P146" s="26"/>
      <c r="Q146" s="26"/>
      <c r="R146" s="26"/>
      <c r="S146" s="26"/>
      <c r="T146" s="16"/>
    </row>
    <row r="147" spans="2:20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36"/>
      <c r="O147" s="26"/>
      <c r="P147" s="26"/>
      <c r="Q147" s="26"/>
      <c r="R147" s="26"/>
      <c r="S147" s="26"/>
      <c r="T147" s="16"/>
    </row>
    <row r="148" spans="2:20" x14ac:dyDescent="0.2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36"/>
      <c r="O148" s="26"/>
      <c r="P148" s="26"/>
      <c r="Q148" s="26"/>
      <c r="R148" s="26"/>
      <c r="S148" s="26"/>
      <c r="T148" s="16"/>
    </row>
    <row r="149" spans="2:20" x14ac:dyDescent="0.2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36"/>
      <c r="O149" s="26"/>
      <c r="P149" s="26"/>
      <c r="Q149" s="26"/>
      <c r="R149" s="26"/>
      <c r="S149" s="26"/>
      <c r="T149" s="16"/>
    </row>
    <row r="150" spans="2:20" x14ac:dyDescent="0.2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36"/>
      <c r="O150" s="26"/>
      <c r="P150" s="26"/>
      <c r="Q150" s="26"/>
      <c r="R150" s="26"/>
      <c r="S150" s="26"/>
      <c r="T150" s="16"/>
    </row>
    <row r="151" spans="2:20" x14ac:dyDescent="0.2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36"/>
      <c r="O151" s="26"/>
      <c r="P151" s="26"/>
      <c r="Q151" s="26"/>
      <c r="R151" s="26"/>
      <c r="S151" s="26"/>
      <c r="T151" s="16"/>
    </row>
    <row r="152" spans="2:20" x14ac:dyDescent="0.2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36"/>
      <c r="O152" s="26"/>
      <c r="P152" s="26"/>
      <c r="Q152" s="26"/>
      <c r="R152" s="26"/>
      <c r="S152" s="26"/>
      <c r="T152" s="16"/>
    </row>
    <row r="153" spans="2:20" x14ac:dyDescent="0.2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36"/>
      <c r="O153" s="26"/>
      <c r="P153" s="26"/>
      <c r="Q153" s="26"/>
      <c r="R153" s="26"/>
      <c r="S153" s="26"/>
      <c r="T153" s="16"/>
    </row>
    <row r="154" spans="2:20" x14ac:dyDescent="0.2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36"/>
      <c r="O154" s="26"/>
      <c r="P154" s="26"/>
      <c r="Q154" s="26"/>
      <c r="R154" s="26"/>
      <c r="S154" s="26"/>
      <c r="T154" s="16"/>
    </row>
    <row r="155" spans="2:20" x14ac:dyDescent="0.2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36"/>
      <c r="O155" s="26"/>
      <c r="P155" s="26"/>
      <c r="Q155" s="26"/>
      <c r="R155" s="26"/>
      <c r="S155" s="26"/>
      <c r="T155" s="16"/>
    </row>
    <row r="156" spans="2:20" x14ac:dyDescent="0.2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36"/>
      <c r="O156" s="26"/>
      <c r="P156" s="26"/>
      <c r="Q156" s="26"/>
      <c r="R156" s="26"/>
      <c r="S156" s="26"/>
      <c r="T156" s="16"/>
    </row>
    <row r="157" spans="2:20" x14ac:dyDescent="0.2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36"/>
      <c r="O157" s="26"/>
      <c r="P157" s="26"/>
      <c r="Q157" s="26"/>
      <c r="R157" s="26"/>
      <c r="S157" s="26"/>
      <c r="T157" s="16"/>
    </row>
    <row r="158" spans="2:20" x14ac:dyDescent="0.2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36"/>
      <c r="O158" s="26"/>
      <c r="P158" s="26"/>
      <c r="Q158" s="26"/>
      <c r="R158" s="26"/>
      <c r="S158" s="26"/>
      <c r="T158" s="16"/>
    </row>
    <row r="159" spans="2:20" x14ac:dyDescent="0.2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36"/>
      <c r="O159" s="26"/>
      <c r="P159" s="26"/>
      <c r="Q159" s="26"/>
      <c r="R159" s="26"/>
      <c r="S159" s="26"/>
      <c r="T159" s="16"/>
    </row>
    <row r="160" spans="2:20" x14ac:dyDescent="0.2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36"/>
      <c r="O160" s="26"/>
      <c r="P160" s="26"/>
      <c r="Q160" s="26"/>
      <c r="R160" s="26"/>
      <c r="S160" s="26"/>
      <c r="T160" s="16"/>
    </row>
    <row r="161" spans="2:20" x14ac:dyDescent="0.2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36"/>
      <c r="O161" s="26"/>
      <c r="P161" s="26"/>
      <c r="Q161" s="26"/>
      <c r="R161" s="26"/>
      <c r="S161" s="26"/>
      <c r="T161" s="16"/>
    </row>
    <row r="162" spans="2:20" x14ac:dyDescent="0.2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36"/>
      <c r="O162" s="26"/>
      <c r="P162" s="26"/>
      <c r="Q162" s="26"/>
      <c r="R162" s="26"/>
      <c r="S162" s="26"/>
      <c r="T162" s="16"/>
    </row>
    <row r="163" spans="2:20" x14ac:dyDescent="0.2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36"/>
      <c r="O163" s="26"/>
      <c r="P163" s="26"/>
      <c r="Q163" s="26"/>
      <c r="R163" s="26"/>
      <c r="S163" s="26"/>
      <c r="T163" s="16"/>
    </row>
    <row r="164" spans="2:20" x14ac:dyDescent="0.2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36"/>
      <c r="O164" s="26"/>
      <c r="P164" s="26"/>
      <c r="Q164" s="26"/>
      <c r="R164" s="26"/>
      <c r="S164" s="26"/>
      <c r="T164" s="16"/>
    </row>
    <row r="165" spans="2:20" x14ac:dyDescent="0.2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36"/>
      <c r="O165" s="26"/>
      <c r="P165" s="26"/>
      <c r="Q165" s="26"/>
      <c r="R165" s="26"/>
      <c r="S165" s="26"/>
      <c r="T165" s="16"/>
    </row>
    <row r="166" spans="2:20" x14ac:dyDescent="0.2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36"/>
      <c r="O166" s="26"/>
      <c r="P166" s="26"/>
      <c r="Q166" s="26"/>
      <c r="R166" s="26"/>
      <c r="S166" s="26"/>
      <c r="T166" s="16"/>
    </row>
    <row r="167" spans="2:20" x14ac:dyDescent="0.2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36"/>
      <c r="O167" s="26"/>
      <c r="P167" s="26"/>
      <c r="Q167" s="26"/>
      <c r="R167" s="26"/>
      <c r="S167" s="26"/>
      <c r="T167" s="16"/>
    </row>
    <row r="168" spans="2:20" x14ac:dyDescent="0.2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36"/>
      <c r="O168" s="26"/>
      <c r="P168" s="26"/>
      <c r="Q168" s="26"/>
      <c r="R168" s="26"/>
      <c r="S168" s="26"/>
      <c r="T168" s="16"/>
    </row>
    <row r="169" spans="2:20" x14ac:dyDescent="0.2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36"/>
      <c r="O169" s="26"/>
      <c r="P169" s="26"/>
      <c r="Q169" s="26"/>
      <c r="R169" s="26"/>
      <c r="S169" s="26"/>
      <c r="T169" s="16"/>
    </row>
    <row r="170" spans="2:20" x14ac:dyDescent="0.2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36"/>
      <c r="O170" s="26"/>
      <c r="P170" s="26"/>
      <c r="Q170" s="26"/>
      <c r="R170" s="26"/>
      <c r="S170" s="26"/>
      <c r="T170" s="16"/>
    </row>
    <row r="171" spans="2:20" x14ac:dyDescent="0.2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36"/>
      <c r="O171" s="26"/>
      <c r="P171" s="26"/>
      <c r="Q171" s="26"/>
      <c r="R171" s="26"/>
      <c r="S171" s="26"/>
      <c r="T171" s="16"/>
    </row>
    <row r="172" spans="2:20" x14ac:dyDescent="0.2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36"/>
      <c r="O172" s="26"/>
      <c r="P172" s="26"/>
      <c r="Q172" s="26"/>
      <c r="R172" s="26"/>
      <c r="S172" s="26"/>
      <c r="T172" s="16"/>
    </row>
    <row r="173" spans="2:20" x14ac:dyDescent="0.2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36"/>
      <c r="O173" s="26"/>
      <c r="P173" s="26"/>
      <c r="Q173" s="26"/>
      <c r="R173" s="26"/>
      <c r="S173" s="26"/>
      <c r="T173" s="16"/>
    </row>
    <row r="174" spans="2:20" x14ac:dyDescent="0.2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16"/>
      <c r="O174" s="26"/>
      <c r="P174" s="26"/>
      <c r="Q174" s="26"/>
      <c r="R174" s="26"/>
      <c r="S174" s="26"/>
      <c r="T174" s="16"/>
    </row>
    <row r="175" spans="2:20" x14ac:dyDescent="0.2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16"/>
      <c r="O175" s="26"/>
      <c r="P175" s="26"/>
      <c r="Q175" s="26"/>
      <c r="R175" s="26"/>
      <c r="S175" s="26"/>
      <c r="T175" s="16"/>
    </row>
    <row r="176" spans="2:20" x14ac:dyDescent="0.2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16"/>
      <c r="O176" s="26"/>
      <c r="P176" s="26"/>
      <c r="Q176" s="26"/>
      <c r="R176" s="26"/>
      <c r="S176" s="26"/>
      <c r="T176" s="16"/>
    </row>
    <row r="177" spans="2:20" x14ac:dyDescent="0.2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16"/>
      <c r="O177" s="26"/>
      <c r="P177" s="26"/>
      <c r="Q177" s="26"/>
      <c r="R177" s="26"/>
      <c r="S177" s="26"/>
      <c r="T177" s="16"/>
    </row>
    <row r="178" spans="2:20" x14ac:dyDescent="0.2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16"/>
      <c r="O178" s="26"/>
      <c r="P178" s="26"/>
      <c r="Q178" s="26"/>
      <c r="R178" s="26"/>
      <c r="S178" s="26"/>
      <c r="T178" s="16"/>
    </row>
    <row r="179" spans="2:20" x14ac:dyDescent="0.2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16"/>
      <c r="O179" s="26"/>
      <c r="P179" s="26"/>
      <c r="Q179" s="26"/>
      <c r="R179" s="26"/>
      <c r="S179" s="26"/>
      <c r="T179" s="16"/>
    </row>
    <row r="180" spans="2:20" x14ac:dyDescent="0.2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16"/>
      <c r="O180" s="26"/>
      <c r="P180" s="26"/>
      <c r="Q180" s="26"/>
      <c r="R180" s="26"/>
      <c r="S180" s="26"/>
      <c r="T180" s="16"/>
    </row>
    <row r="181" spans="2:20" x14ac:dyDescent="0.2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16"/>
      <c r="O181" s="26"/>
      <c r="P181" s="26"/>
      <c r="Q181" s="26"/>
      <c r="R181" s="26"/>
      <c r="S181" s="26"/>
      <c r="T181" s="16"/>
    </row>
    <row r="182" spans="2:20" x14ac:dyDescent="0.2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16"/>
      <c r="O182" s="26"/>
      <c r="P182" s="26"/>
      <c r="Q182" s="26"/>
      <c r="R182" s="26"/>
      <c r="S182" s="26"/>
      <c r="T182" s="16"/>
    </row>
    <row r="183" spans="2:20" x14ac:dyDescent="0.2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16"/>
      <c r="O183" s="26"/>
      <c r="P183" s="26"/>
      <c r="Q183" s="26"/>
      <c r="R183" s="26"/>
      <c r="S183" s="26"/>
      <c r="T183" s="16"/>
    </row>
    <row r="184" spans="2:20" x14ac:dyDescent="0.2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16"/>
      <c r="O184" s="26"/>
      <c r="P184" s="26"/>
      <c r="Q184" s="26"/>
      <c r="R184" s="26"/>
      <c r="S184" s="26"/>
      <c r="T184" s="16"/>
    </row>
    <row r="185" spans="2:20" x14ac:dyDescent="0.2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16"/>
      <c r="O185" s="26"/>
      <c r="P185" s="26"/>
      <c r="Q185" s="26"/>
      <c r="R185" s="26"/>
      <c r="S185" s="26"/>
      <c r="T185" s="16"/>
    </row>
    <row r="186" spans="2:20" x14ac:dyDescent="0.2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16"/>
      <c r="O186" s="26"/>
      <c r="P186" s="26"/>
      <c r="Q186" s="26"/>
      <c r="R186" s="26"/>
      <c r="S186" s="26"/>
      <c r="T186" s="16"/>
    </row>
    <row r="187" spans="2:20" x14ac:dyDescent="0.2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16"/>
      <c r="O187" s="26"/>
      <c r="P187" s="26"/>
      <c r="Q187" s="26"/>
      <c r="R187" s="26"/>
      <c r="S187" s="26"/>
      <c r="T187" s="16"/>
    </row>
    <row r="188" spans="2:20" x14ac:dyDescent="0.2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16"/>
      <c r="O188" s="26"/>
      <c r="P188" s="26"/>
      <c r="Q188" s="26"/>
      <c r="R188" s="26"/>
      <c r="S188" s="26"/>
      <c r="T188" s="16"/>
    </row>
    <row r="189" spans="2:20" x14ac:dyDescent="0.2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16"/>
      <c r="O189" s="26"/>
      <c r="P189" s="26"/>
      <c r="Q189" s="26"/>
      <c r="R189" s="26"/>
      <c r="S189" s="26"/>
      <c r="T189" s="16"/>
    </row>
    <row r="190" spans="2:20" x14ac:dyDescent="0.2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16"/>
      <c r="O190" s="26"/>
      <c r="P190" s="26"/>
      <c r="Q190" s="26"/>
      <c r="R190" s="26"/>
      <c r="S190" s="26"/>
      <c r="T190" s="16"/>
    </row>
    <row r="191" spans="2:20" x14ac:dyDescent="0.2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16"/>
      <c r="O191" s="26"/>
      <c r="P191" s="26"/>
      <c r="Q191" s="26"/>
      <c r="R191" s="26"/>
      <c r="S191" s="26"/>
      <c r="T191" s="16"/>
    </row>
    <row r="192" spans="2:20" x14ac:dyDescent="0.2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16"/>
      <c r="O192" s="26"/>
      <c r="P192" s="26"/>
      <c r="Q192" s="26"/>
      <c r="R192" s="26"/>
      <c r="S192" s="26"/>
      <c r="T192" s="16"/>
    </row>
    <row r="193" spans="2:20" x14ac:dyDescent="0.2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16"/>
      <c r="O193" s="26"/>
      <c r="P193" s="26"/>
      <c r="Q193" s="26"/>
      <c r="R193" s="26"/>
      <c r="S193" s="26"/>
      <c r="T193" s="16"/>
    </row>
    <row r="194" spans="2:20" x14ac:dyDescent="0.2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16"/>
      <c r="O194" s="26"/>
      <c r="P194" s="26"/>
      <c r="Q194" s="26"/>
      <c r="R194" s="26"/>
      <c r="S194" s="26"/>
      <c r="T194" s="16"/>
    </row>
    <row r="195" spans="2:20" x14ac:dyDescent="0.2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16"/>
      <c r="O195" s="26"/>
      <c r="P195" s="26"/>
      <c r="Q195" s="26"/>
      <c r="R195" s="26"/>
      <c r="S195" s="26"/>
      <c r="T195" s="16"/>
    </row>
    <row r="196" spans="2:20" x14ac:dyDescent="0.2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16"/>
      <c r="O196" s="26"/>
      <c r="P196" s="26"/>
      <c r="Q196" s="26"/>
      <c r="R196" s="26"/>
      <c r="S196" s="26"/>
      <c r="T196" s="26"/>
    </row>
    <row r="197" spans="2:20" x14ac:dyDescent="0.2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16"/>
      <c r="O197" s="26"/>
      <c r="P197" s="26"/>
      <c r="Q197" s="26"/>
      <c r="R197" s="26"/>
      <c r="S197" s="26"/>
      <c r="T197" s="26"/>
    </row>
    <row r="198" spans="2:20" x14ac:dyDescent="0.2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16"/>
      <c r="O198" s="26"/>
      <c r="P198" s="26"/>
      <c r="Q198" s="26"/>
      <c r="R198" s="26"/>
      <c r="S198" s="26"/>
      <c r="T198" s="26"/>
    </row>
    <row r="199" spans="2:20" x14ac:dyDescent="0.2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16"/>
      <c r="O199" s="26"/>
      <c r="P199" s="26"/>
      <c r="Q199" s="26"/>
      <c r="R199" s="26"/>
      <c r="S199" s="26"/>
      <c r="T199" s="26"/>
    </row>
    <row r="200" spans="2:20" x14ac:dyDescent="0.2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16"/>
      <c r="O200" s="26"/>
      <c r="P200" s="26"/>
      <c r="Q200" s="26"/>
      <c r="R200" s="26"/>
      <c r="S200" s="26"/>
      <c r="T200" s="26"/>
    </row>
    <row r="201" spans="2:20" x14ac:dyDescent="0.2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16"/>
      <c r="O201" s="26"/>
      <c r="P201" s="26"/>
      <c r="Q201" s="26"/>
      <c r="R201" s="26"/>
      <c r="S201" s="26"/>
      <c r="T201" s="26"/>
    </row>
    <row r="202" spans="2:20" x14ac:dyDescent="0.2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16"/>
      <c r="O202" s="26"/>
      <c r="P202" s="26"/>
      <c r="Q202" s="26"/>
      <c r="R202" s="26"/>
      <c r="S202" s="26"/>
      <c r="T202" s="26"/>
    </row>
    <row r="203" spans="2:20" x14ac:dyDescent="0.2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16"/>
      <c r="O203" s="26"/>
      <c r="P203" s="26"/>
      <c r="Q203" s="26"/>
      <c r="R203" s="26"/>
      <c r="S203" s="26"/>
      <c r="T203" s="26"/>
    </row>
    <row r="204" spans="2:20" x14ac:dyDescent="0.2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16"/>
      <c r="O204" s="26"/>
      <c r="P204" s="26"/>
      <c r="Q204" s="26"/>
      <c r="R204" s="26"/>
      <c r="S204" s="26"/>
      <c r="T204" s="26"/>
    </row>
    <row r="205" spans="2:20" x14ac:dyDescent="0.2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16"/>
      <c r="O205" s="26"/>
      <c r="P205" s="26"/>
      <c r="Q205" s="26"/>
      <c r="R205" s="26"/>
      <c r="S205" s="26"/>
      <c r="T205" s="26"/>
    </row>
    <row r="206" spans="2:20" x14ac:dyDescent="0.2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16"/>
      <c r="O206" s="26"/>
      <c r="P206" s="26"/>
      <c r="Q206" s="26"/>
      <c r="R206" s="26"/>
      <c r="S206" s="26"/>
      <c r="T206" s="26"/>
    </row>
    <row r="207" spans="2:20" x14ac:dyDescent="0.2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16"/>
      <c r="O207" s="26"/>
      <c r="P207" s="26"/>
      <c r="Q207" s="26"/>
      <c r="R207" s="26"/>
      <c r="S207" s="26"/>
      <c r="T207" s="26"/>
    </row>
    <row r="208" spans="2:20" x14ac:dyDescent="0.2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16"/>
      <c r="O208" s="26"/>
      <c r="P208" s="26"/>
      <c r="Q208" s="26"/>
      <c r="R208" s="26"/>
      <c r="S208" s="26"/>
      <c r="T208" s="26"/>
    </row>
    <row r="209" spans="2:20" x14ac:dyDescent="0.2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16"/>
      <c r="O209" s="26"/>
      <c r="P209" s="26"/>
      <c r="Q209" s="26"/>
      <c r="R209" s="26"/>
      <c r="S209" s="26"/>
      <c r="T209" s="26"/>
    </row>
    <row r="210" spans="2:20" x14ac:dyDescent="0.2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16"/>
      <c r="O210" s="26"/>
      <c r="P210" s="26"/>
      <c r="Q210" s="26"/>
      <c r="R210" s="26"/>
      <c r="S210" s="26"/>
      <c r="T210" s="26"/>
    </row>
    <row r="211" spans="2:20" x14ac:dyDescent="0.2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16"/>
      <c r="O211" s="26"/>
      <c r="P211" s="26"/>
      <c r="Q211" s="26"/>
      <c r="R211" s="26"/>
      <c r="S211" s="26"/>
      <c r="T211" s="26"/>
    </row>
    <row r="212" spans="2:20" x14ac:dyDescent="0.2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16"/>
      <c r="O212" s="26"/>
      <c r="P212" s="26"/>
      <c r="Q212" s="26"/>
      <c r="R212" s="26"/>
      <c r="S212" s="26"/>
      <c r="T212" s="26"/>
    </row>
    <row r="213" spans="2:20" x14ac:dyDescent="0.2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16"/>
      <c r="O213" s="26"/>
      <c r="P213" s="26"/>
      <c r="Q213" s="26"/>
      <c r="R213" s="26"/>
      <c r="S213" s="26"/>
      <c r="T213" s="26"/>
    </row>
    <row r="214" spans="2:20" x14ac:dyDescent="0.2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16"/>
      <c r="O214" s="26"/>
      <c r="P214" s="26"/>
      <c r="Q214" s="26"/>
      <c r="R214" s="26"/>
      <c r="S214" s="26"/>
      <c r="T214" s="26"/>
    </row>
    <row r="215" spans="2:20" x14ac:dyDescent="0.2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16"/>
      <c r="O215" s="26"/>
      <c r="P215" s="26"/>
      <c r="Q215" s="26"/>
      <c r="R215" s="26"/>
      <c r="S215" s="26"/>
      <c r="T215" s="26"/>
    </row>
    <row r="216" spans="2:20" x14ac:dyDescent="0.2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16"/>
      <c r="O216" s="26"/>
      <c r="P216" s="26"/>
      <c r="Q216" s="26"/>
      <c r="R216" s="26"/>
      <c r="S216" s="26"/>
      <c r="T216" s="26"/>
    </row>
    <row r="217" spans="2:20" x14ac:dyDescent="0.2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16"/>
      <c r="O217" s="26"/>
      <c r="P217" s="26"/>
      <c r="Q217" s="26"/>
      <c r="R217" s="26"/>
      <c r="S217" s="26"/>
      <c r="T217" s="26"/>
    </row>
    <row r="218" spans="2:20" x14ac:dyDescent="0.2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16"/>
      <c r="O218" s="26"/>
      <c r="P218" s="26"/>
      <c r="Q218" s="26"/>
      <c r="R218" s="26"/>
      <c r="S218" s="26"/>
      <c r="T218" s="26"/>
    </row>
    <row r="219" spans="2:20" x14ac:dyDescent="0.2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16"/>
      <c r="O219" s="26"/>
      <c r="P219" s="26"/>
      <c r="Q219" s="26"/>
      <c r="R219" s="26"/>
      <c r="S219" s="26"/>
      <c r="T219" s="26"/>
    </row>
    <row r="220" spans="2:20" x14ac:dyDescent="0.2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16"/>
      <c r="O220" s="26"/>
      <c r="P220" s="26"/>
      <c r="Q220" s="26"/>
      <c r="R220" s="26"/>
      <c r="S220" s="26"/>
      <c r="T220" s="26"/>
    </row>
    <row r="221" spans="2:20" x14ac:dyDescent="0.2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16"/>
      <c r="O221" s="26"/>
      <c r="P221" s="26"/>
      <c r="Q221" s="26"/>
      <c r="R221" s="26"/>
      <c r="S221" s="26"/>
      <c r="T221" s="26"/>
    </row>
    <row r="222" spans="2:20" x14ac:dyDescent="0.2">
      <c r="N222" s="1"/>
    </row>
    <row r="223" spans="2:20" x14ac:dyDescent="0.2">
      <c r="N223" s="1"/>
    </row>
    <row r="224" spans="2:20" x14ac:dyDescent="0.2">
      <c r="N224" s="1"/>
    </row>
    <row r="225" spans="14:14" x14ac:dyDescent="0.2">
      <c r="N225" s="1"/>
    </row>
    <row r="226" spans="14:14" x14ac:dyDescent="0.2">
      <c r="N226" s="1"/>
    </row>
    <row r="227" spans="14:14" x14ac:dyDescent="0.2">
      <c r="N227" s="1"/>
    </row>
    <row r="228" spans="14:14" x14ac:dyDescent="0.2">
      <c r="N228" s="1"/>
    </row>
    <row r="229" spans="14:14" x14ac:dyDescent="0.2">
      <c r="N229" s="1"/>
    </row>
    <row r="230" spans="14:14" x14ac:dyDescent="0.2">
      <c r="N230" s="1"/>
    </row>
    <row r="231" spans="14:14" x14ac:dyDescent="0.2">
      <c r="N231" s="1"/>
    </row>
    <row r="232" spans="14:14" x14ac:dyDescent="0.2">
      <c r="N232" s="1"/>
    </row>
    <row r="233" spans="14:14" x14ac:dyDescent="0.2">
      <c r="N233" s="1"/>
    </row>
    <row r="234" spans="14:14" x14ac:dyDescent="0.2">
      <c r="N234" s="1"/>
    </row>
    <row r="235" spans="14:14" x14ac:dyDescent="0.2">
      <c r="N235" s="1"/>
    </row>
    <row r="236" spans="14:14" x14ac:dyDescent="0.2">
      <c r="N236" s="1"/>
    </row>
    <row r="237" spans="14:14" x14ac:dyDescent="0.2">
      <c r="N237" s="1"/>
    </row>
    <row r="238" spans="14:14" x14ac:dyDescent="0.2">
      <c r="N238" s="1"/>
    </row>
    <row r="239" spans="14:14" x14ac:dyDescent="0.2">
      <c r="N239" s="1"/>
    </row>
    <row r="240" spans="14:14" x14ac:dyDescent="0.2">
      <c r="N240" s="1"/>
    </row>
    <row r="241" spans="14:14" x14ac:dyDescent="0.2">
      <c r="N241" s="1"/>
    </row>
  </sheetData>
  <mergeCells count="2">
    <mergeCell ref="J6:O6"/>
    <mergeCell ref="P6:U6"/>
  </mergeCells>
  <phoneticPr fontId="0" type="noConversion"/>
  <pageMargins left="0.75" right="0.75" top="1" bottom="1" header="0.5" footer="0.5"/>
  <pageSetup scale="4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60F4BC-C454-4282-9173-69510B9BF462}"/>
</file>

<file path=customXml/itemProps2.xml><?xml version="1.0" encoding="utf-8"?>
<ds:datastoreItem xmlns:ds="http://schemas.openxmlformats.org/officeDocument/2006/customXml" ds:itemID="{C00ED5DD-67CE-4095-A034-E5A55B852EC0}"/>
</file>

<file path=customXml/itemProps3.xml><?xml version="1.0" encoding="utf-8"?>
<ds:datastoreItem xmlns:ds="http://schemas.openxmlformats.org/officeDocument/2006/customXml" ds:itemID="{99297906-43CC-43FA-9C04-E2F3821B1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2A</vt:lpstr>
      <vt:lpstr>'2A'!Print_Area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2018-06-27T13:58:20Z</cp:lastPrinted>
  <dcterms:created xsi:type="dcterms:W3CDTF">2003-04-24T14:06:32Z</dcterms:created>
  <dcterms:modified xsi:type="dcterms:W3CDTF">2018-06-27T14:04:49Z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