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Y18\"/>
    </mc:Choice>
  </mc:AlternateContent>
  <bookViews>
    <workbookView xWindow="360" yWindow="315" windowWidth="14940" windowHeight="8640"/>
  </bookViews>
  <sheets>
    <sheet name="1B2" sheetId="1" r:id="rId1"/>
  </sheets>
  <definedNames>
    <definedName name="_xlnm.Print_Area" localSheetId="0">'1B2'!$C$1:$S$82</definedName>
  </definedNames>
  <calcPr calcId="171027"/>
</workbook>
</file>

<file path=xl/calcChain.xml><?xml version="1.0" encoding="utf-8"?>
<calcChain xmlns="http://schemas.openxmlformats.org/spreadsheetml/2006/main">
  <c r="K68" i="1" l="1"/>
  <c r="K66" i="1"/>
  <c r="K65" i="1"/>
  <c r="K61" i="1"/>
  <c r="K59" i="1"/>
  <c r="K57" i="1"/>
  <c r="K55" i="1"/>
  <c r="K49" i="1"/>
  <c r="K48" i="1"/>
  <c r="K42" i="1"/>
  <c r="K41" i="1"/>
  <c r="K40" i="1"/>
  <c r="K39" i="1"/>
  <c r="J39" i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Q34" i="1"/>
  <c r="P34" i="1"/>
  <c r="R34" i="1" s="1"/>
  <c r="O34" i="1"/>
  <c r="N34" i="1"/>
  <c r="K34" i="1"/>
  <c r="J34" i="1"/>
  <c r="I34" i="1"/>
  <c r="G34" i="1"/>
  <c r="F34" i="1"/>
  <c r="E34" i="1"/>
  <c r="R32" i="1"/>
  <c r="Q32" i="1"/>
  <c r="K32" i="1"/>
  <c r="R31" i="1"/>
  <c r="Q31" i="1"/>
  <c r="K31" i="1"/>
  <c r="R30" i="1"/>
  <c r="Q30" i="1"/>
  <c r="K30" i="1"/>
  <c r="K29" i="1"/>
  <c r="R28" i="1"/>
  <c r="Q28" i="1"/>
  <c r="K28" i="1"/>
  <c r="R27" i="1"/>
  <c r="Q27" i="1"/>
  <c r="K27" i="1"/>
  <c r="P26" i="1"/>
  <c r="R26" i="1" s="1"/>
  <c r="O26" i="1"/>
  <c r="N26" i="1"/>
  <c r="J26" i="1"/>
  <c r="K26" i="1" s="1"/>
  <c r="I26" i="1"/>
  <c r="G26" i="1"/>
  <c r="F26" i="1"/>
  <c r="E26" i="1"/>
  <c r="P23" i="1"/>
  <c r="O23" i="1"/>
  <c r="N23" i="1"/>
  <c r="J23" i="1"/>
  <c r="K23" i="1" s="1"/>
  <c r="I23" i="1"/>
  <c r="G23" i="1"/>
  <c r="F23" i="1"/>
  <c r="F21" i="1" s="1"/>
  <c r="E23" i="1"/>
  <c r="P22" i="1"/>
  <c r="R22" i="1" s="1"/>
  <c r="O22" i="1"/>
  <c r="O21" i="1" s="1"/>
  <c r="N22" i="1"/>
  <c r="Q22" i="1" s="1"/>
  <c r="J22" i="1"/>
  <c r="I22" i="1"/>
  <c r="K22" i="1" s="1"/>
  <c r="G22" i="1"/>
  <c r="F22" i="1"/>
  <c r="E22" i="1"/>
  <c r="E21" i="1" s="1"/>
  <c r="P21" i="1"/>
  <c r="J21" i="1"/>
  <c r="P20" i="1"/>
  <c r="O20" i="1"/>
  <c r="N20" i="1"/>
  <c r="J20" i="1"/>
  <c r="I20" i="1"/>
  <c r="K20" i="1" s="1"/>
  <c r="G20" i="1"/>
  <c r="F20" i="1"/>
  <c r="E20" i="1"/>
  <c r="P19" i="1"/>
  <c r="R19" i="1" s="1"/>
  <c r="O19" i="1"/>
  <c r="N19" i="1"/>
  <c r="J19" i="1"/>
  <c r="I19" i="1"/>
  <c r="G19" i="1"/>
  <c r="F19" i="1"/>
  <c r="E19" i="1"/>
  <c r="P18" i="1"/>
  <c r="P17" i="1" s="1"/>
  <c r="O18" i="1"/>
  <c r="N18" i="1"/>
  <c r="J18" i="1"/>
  <c r="I18" i="1"/>
  <c r="I17" i="1" s="1"/>
  <c r="G18" i="1"/>
  <c r="F18" i="1"/>
  <c r="E18" i="1"/>
  <c r="N17" i="1"/>
  <c r="G17" i="1"/>
  <c r="R13" i="1"/>
  <c r="Q13" i="1"/>
  <c r="K13" i="1"/>
  <c r="G21" i="1" l="1"/>
  <c r="G15" i="1" s="1"/>
  <c r="Q26" i="1"/>
  <c r="F17" i="1"/>
  <c r="F15" i="1" s="1"/>
  <c r="I21" i="1"/>
  <c r="E17" i="1"/>
  <c r="E15" i="1" s="1"/>
  <c r="K18" i="1"/>
  <c r="K19" i="1"/>
  <c r="Q23" i="1"/>
  <c r="O17" i="1"/>
  <c r="O15" i="1" s="1"/>
  <c r="R23" i="1"/>
  <c r="Q17" i="1"/>
  <c r="P15" i="1"/>
  <c r="I15" i="1"/>
  <c r="K21" i="1"/>
  <c r="J17" i="1"/>
  <c r="Q18" i="1"/>
  <c r="R21" i="1"/>
  <c r="R18" i="1"/>
  <c r="Q19" i="1"/>
  <c r="N21" i="1"/>
  <c r="N15" i="1" s="1"/>
  <c r="R17" i="1" l="1"/>
  <c r="Q21" i="1"/>
  <c r="J15" i="1"/>
  <c r="K15" i="1" s="1"/>
  <c r="K17" i="1"/>
  <c r="R15" i="1"/>
  <c r="Q15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<sst xmlns="http://schemas.openxmlformats.org/spreadsheetml/2006/main" count="84" uniqueCount="76">
  <si>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</si>
  <si>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</si>
  <si>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</si>
  <si>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</si>
  <si>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</si>
  <si>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</si>
  <si>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</si>
  <si>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</si>
  <si>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</si>
  <si>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</si>
  <si>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</si>
  <si>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</si>
  <si>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</si>
  <si>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</si>
  <si>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</si>
  <si>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</si>
  <si>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</si>
  <si>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</si>
  <si>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</si>
  <si>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</si>
  <si>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</si>
  <si>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</si>
  <si>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</si>
  <si>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</si>
  <si>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</si>
  <si>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</si>
  <si>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</si>
  <si>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</si>
  <si>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</si>
  <si>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</si>
  <si>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</si>
  <si>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</si>
  <si>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</si>
  <si>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</si>
  <si>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</si>
  <si>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</si>
  <si>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</si>
  <si>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</si>
  <si>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</si>
  <si>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</si>
  <si>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</si>
  <si>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</si>
  <si>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</si>
  <si>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</si>
  <si>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</si>
  <si>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</si>
  <si>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</si>
  <si>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</si>
  <si>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</si>
  <si>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</si>
  <si>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</si>
  <si>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</si>
  <si>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</si>
  <si>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</si>
  <si>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</si>
  <si>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</si>
  <si>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</si>
  <si>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</si>
  <si>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</si>
  <si>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</si>
  <si>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</si>
  <si>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</si>
  <si>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</si>
  <si>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</si>
  <si>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</si>
  <si>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</si>
  <si>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</si>
  <si>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</si>
  <si>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</si>
  <si>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</si>
  <si>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</si>
  <si>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NEW HOUSING CONSTRUCTION AND VALUE :  YEAR TO DATE MAY 2017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</si>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</sst>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8"/>
      <name val="Cambria"/>
      <family val="1"/>
      <scheme val="major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2" xfId="0" applyFont="1" applyBorder="1"/>
    <xf numFmtId="42" fontId="1" fillId="0" borderId="0" xfId="0" applyNumberFormat="1" applyFont="1" applyBorder="1"/>
    <xf numFmtId="42" fontId="1" fillId="0" borderId="4" xfId="0" applyNumberFormat="1" applyFont="1" applyBorder="1"/>
    <xf numFmtId="41" fontId="0" fillId="0" borderId="0" xfId="0" applyNumberFormat="1" applyBorder="1"/>
    <xf numFmtId="42" fontId="0" fillId="0" borderId="0" xfId="0" applyNumberFormat="1" applyBorder="1"/>
    <xf numFmtId="1" fontId="0" fillId="0" borderId="0" xfId="0" applyNumberFormat="1" applyBorder="1" applyAlignment="1">
      <alignment horizontal="center"/>
    </xf>
    <xf numFmtId="42" fontId="0" fillId="0" borderId="4" xfId="0" applyNumberFormat="1" applyBorder="1"/>
    <xf numFmtId="41" fontId="1" fillId="0" borderId="0" xfId="0" applyNumberFormat="1" applyFont="1" applyBorder="1"/>
    <xf numFmtId="1" fontId="1" fillId="0" borderId="0" xfId="0" applyNumberFormat="1" applyFont="1" applyBorder="1" applyAlignment="1">
      <alignment horizontal="center"/>
    </xf>
    <xf numFmtId="41" fontId="1" fillId="0" borderId="0" xfId="0" applyNumberFormat="1" applyFont="1" applyBorder="1" applyAlignment="1">
      <alignment horizontal="right"/>
    </xf>
    <xf numFmtId="42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7" fillId="0" borderId="0" xfId="0" applyFont="1"/>
    <xf numFmtId="0" fontId="4" fillId="0" borderId="5" xfId="0" applyFont="1" applyBorder="1"/>
    <xf numFmtId="0" fontId="4" fillId="0" borderId="6" xfId="0" applyFont="1" applyBorder="1"/>
    <xf numFmtId="41" fontId="4" fillId="0" borderId="6" xfId="0" applyNumberFormat="1" applyFont="1" applyBorder="1"/>
    <xf numFmtId="41" fontId="6" fillId="0" borderId="6" xfId="0" applyNumberFormat="1" applyFont="1" applyBorder="1" applyAlignment="1">
      <alignment horizontal="centerContinuous"/>
    </xf>
    <xf numFmtId="42" fontId="6" fillId="0" borderId="6" xfId="0" applyNumberFormat="1" applyFont="1" applyBorder="1" applyAlignment="1">
      <alignment horizontal="centerContinuous"/>
    </xf>
    <xf numFmtId="0" fontId="6" fillId="0" borderId="6" xfId="0" applyNumberFormat="1" applyFont="1" applyBorder="1" applyAlignment="1">
      <alignment horizontal="center"/>
    </xf>
    <xf numFmtId="42" fontId="6" fillId="0" borderId="7" xfId="0" applyNumberFormat="1" applyFont="1" applyBorder="1" applyAlignment="1">
      <alignment horizontal="centerContinuous"/>
    </xf>
    <xf numFmtId="0" fontId="4" fillId="0" borderId="2" xfId="0" applyFont="1" applyBorder="1"/>
    <xf numFmtId="0" fontId="6" fillId="0" borderId="0" xfId="0" applyFont="1" applyBorder="1"/>
    <xf numFmtId="41" fontId="7" fillId="0" borderId="1" xfId="0" applyNumberFormat="1" applyFont="1" applyBorder="1" applyAlignment="1">
      <alignment horizontal="centerContinuous"/>
    </xf>
    <xf numFmtId="41" fontId="6" fillId="0" borderId="1" xfId="0" applyNumberFormat="1" applyFont="1" applyBorder="1" applyAlignment="1">
      <alignment horizontal="centerContinuous"/>
    </xf>
    <xf numFmtId="42" fontId="6" fillId="0" borderId="1" xfId="0" applyNumberFormat="1" applyFont="1" applyBorder="1" applyAlignment="1">
      <alignment horizontal="centerContinuous"/>
    </xf>
    <xf numFmtId="0" fontId="6" fillId="0" borderId="1" xfId="0" applyNumberFormat="1" applyFont="1" applyBorder="1" applyAlignment="1">
      <alignment horizontal="centerContinuous"/>
    </xf>
    <xf numFmtId="42" fontId="6" fillId="0" borderId="3" xfId="0" applyNumberFormat="1" applyFont="1" applyBorder="1" applyAlignment="1">
      <alignment horizontal="centerContinuous"/>
    </xf>
    <xf numFmtId="0" fontId="5" fillId="0" borderId="2" xfId="0" applyFont="1" applyBorder="1"/>
    <xf numFmtId="0" fontId="8" fillId="0" borderId="0" xfId="0" applyFont="1" applyBorder="1"/>
    <xf numFmtId="41" fontId="8" fillId="0" borderId="0" xfId="0" applyNumberFormat="1" applyFont="1" applyBorder="1" applyAlignment="1">
      <alignment horizontal="centerContinuous"/>
    </xf>
    <xf numFmtId="42" fontId="8" fillId="0" borderId="0" xfId="0" applyNumberFormat="1" applyFont="1" applyBorder="1" applyAlignment="1">
      <alignment horizontal="centerContinuous"/>
    </xf>
    <xf numFmtId="41" fontId="8" fillId="0" borderId="0" xfId="0" applyNumberFormat="1" applyFont="1" applyBorder="1"/>
    <xf numFmtId="42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2" fontId="8" fillId="0" borderId="4" xfId="0" applyNumberFormat="1" applyFont="1" applyBorder="1"/>
    <xf numFmtId="3" fontId="8" fillId="0" borderId="2" xfId="0" applyNumberFormat="1" applyFont="1" applyBorder="1"/>
    <xf numFmtId="41" fontId="8" fillId="0" borderId="1" xfId="0" applyNumberFormat="1" applyFont="1" applyBorder="1" applyAlignment="1">
      <alignment horizontal="centerContinuous"/>
    </xf>
    <xf numFmtId="42" fontId="8" fillId="0" borderId="1" xfId="0" applyNumberFormat="1" applyFont="1" applyBorder="1" applyAlignment="1">
      <alignment horizontal="centerContinuous"/>
    </xf>
    <xf numFmtId="0" fontId="8" fillId="0" borderId="1" xfId="0" applyNumberFormat="1" applyFont="1" applyBorder="1" applyAlignment="1">
      <alignment horizontal="center"/>
    </xf>
    <xf numFmtId="42" fontId="8" fillId="0" borderId="3" xfId="0" applyNumberFormat="1" applyFont="1" applyBorder="1" applyAlignment="1">
      <alignment horizontal="centerContinuous"/>
    </xf>
    <xf numFmtId="41" fontId="8" fillId="0" borderId="0" xfId="0" applyNumberFormat="1" applyFont="1" applyBorder="1" applyAlignment="1">
      <alignment horizontal="center"/>
    </xf>
    <xf numFmtId="42" fontId="8" fillId="0" borderId="0" xfId="0" applyNumberFormat="1" applyFont="1" applyBorder="1" applyAlignment="1">
      <alignment horizontal="center"/>
    </xf>
    <xf numFmtId="42" fontId="8" fillId="0" borderId="4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42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2" fontId="9" fillId="0" borderId="4" xfId="0" applyNumberFormat="1" applyFont="1" applyBorder="1" applyAlignment="1">
      <alignment horizontal="center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6" fillId="0" borderId="0" xfId="0" applyFont="1"/>
    <xf numFmtId="41" fontId="8" fillId="0" borderId="2" xfId="0" applyNumberFormat="1" applyFont="1" applyBorder="1"/>
    <xf numFmtId="0" fontId="5" fillId="0" borderId="0" xfId="0" applyFont="1" applyBorder="1"/>
    <xf numFmtId="42" fontId="4" fillId="0" borderId="0" xfId="0" applyNumberFormat="1" applyFont="1" applyBorder="1"/>
    <xf numFmtId="42" fontId="4" fillId="0" borderId="4" xfId="0" applyNumberFormat="1" applyFont="1" applyBorder="1"/>
    <xf numFmtId="41" fontId="4" fillId="0" borderId="0" xfId="0" applyNumberFormat="1" applyFont="1" applyBorder="1"/>
    <xf numFmtId="1" fontId="4" fillId="0" borderId="0" xfId="0" applyNumberFormat="1" applyFont="1" applyBorder="1" applyAlignment="1">
      <alignment horizontal="center"/>
    </xf>
    <xf numFmtId="0" fontId="8" fillId="0" borderId="2" xfId="0" applyFont="1" applyBorder="1"/>
    <xf numFmtId="3" fontId="11" fillId="0" borderId="2" xfId="0" applyNumberFormat="1" applyFont="1" applyBorder="1"/>
    <xf numFmtId="41" fontId="5" fillId="0" borderId="9" xfId="0" applyNumberFormat="1" applyFont="1" applyBorder="1"/>
    <xf numFmtId="42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42" fontId="5" fillId="0" borderId="10" xfId="0" applyNumberFormat="1" applyFont="1" applyBorder="1"/>
    <xf numFmtId="0" fontId="12" fillId="0" borderId="0" xfId="0" applyFont="1"/>
    <xf numFmtId="41" fontId="5" fillId="0" borderId="0" xfId="0" applyNumberFormat="1" applyFont="1"/>
    <xf numFmtId="42" fontId="5" fillId="0" borderId="0" xfId="0" applyNumberFormat="1" applyFont="1"/>
    <xf numFmtId="0" fontId="5" fillId="0" borderId="0" xfId="0" applyNumberFormat="1" applyFont="1" applyAlignment="1">
      <alignment horizontal="center"/>
    </xf>
    <xf numFmtId="49" fontId="8" fillId="0" borderId="0" xfId="0" applyNumberFormat="1" applyFont="1"/>
    <xf numFmtId="49" fontId="12" fillId="0" borderId="0" xfId="0" applyNumberFormat="1" applyFont="1"/>
    <xf numFmtId="0" fontId="10" fillId="0" borderId="0" xfId="0" applyFont="1" applyBorder="1"/>
    <xf numFmtId="0" fontId="0" fillId="0" borderId="0" xfId="0" applyBorder="1"/>
    <xf numFmtId="41" fontId="1" fillId="0" borderId="0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2" fillId="0" borderId="2" xfId="0" applyFont="1" applyBorder="1"/>
    <xf numFmtId="0" fontId="0" fillId="0" borderId="0" xfId="0" applyNumberFormat="1" applyBorder="1" applyAlignment="1">
      <alignment horizontal="center"/>
    </xf>
    <xf numFmtId="3" fontId="3" fillId="0" borderId="2" xfId="0" applyNumberFormat="1" applyFont="1" applyBorder="1"/>
    <xf numFmtId="0" fontId="13" fillId="0" borderId="2" xfId="0" applyFont="1" applyBorder="1"/>
    <xf numFmtId="42" fontId="0" fillId="0" borderId="2" xfId="0" applyNumberFormat="1" applyBorder="1"/>
    <xf numFmtId="0" fontId="4" fillId="0" borderId="8" xfId="0" applyFont="1" applyBorder="1"/>
    <xf numFmtId="0" fontId="4" fillId="0" borderId="9" xfId="0" applyFont="1" applyBorder="1"/>
    <xf numFmtId="41" fontId="4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workbookViewId="0">
      <selection activeCell="C1" sqref="C1:S82"/>
    </sheetView>
  </sheetViews>
  <sheetFormatPr defaultRowHeight="12.75" x14ac:dyDescent="0.2"/>
  <cols>
    <col min="1" max="1" width="9.140625" style="12"/>
    <col min="2" max="2" width="9" style="12" customWidth="1"/>
    <col min="3" max="3" width="41.28515625" style="12" customWidth="1"/>
    <col min="4" max="4" width="2" style="12" customWidth="1"/>
    <col min="5" max="5" width="12" style="15" customWidth="1"/>
    <col min="6" max="6" width="8.140625" style="15" bestFit="1" customWidth="1"/>
    <col min="7" max="7" width="16.7109375" style="16" bestFit="1" customWidth="1"/>
    <col min="8" max="8" width="4.28515625" style="15" customWidth="1"/>
    <col min="9" max="9" width="8.140625" style="15" bestFit="1" customWidth="1"/>
    <col min="10" max="10" width="15.42578125" style="16" bestFit="1" customWidth="1"/>
    <col min="11" max="11" width="12.5703125" style="16" bestFit="1" customWidth="1"/>
    <col min="12" max="12" width="7.28515625" style="17" bestFit="1" customWidth="1"/>
    <col min="13" max="13" width="3.85546875" style="15" customWidth="1"/>
    <col min="14" max="14" width="11.5703125" style="15" bestFit="1" customWidth="1"/>
    <col min="15" max="15" width="9.140625" style="15" bestFit="1" customWidth="1"/>
    <col min="16" max="16" width="15.28515625" style="16" bestFit="1" customWidth="1"/>
    <col min="17" max="17" width="13.7109375" style="16" bestFit="1" customWidth="1"/>
    <col min="18" max="18" width="11.28515625" style="16" bestFit="1" customWidth="1"/>
    <col min="19" max="19" width="9.140625" style="15"/>
    <col min="20" max="20" width="9.28515625" style="15" bestFit="1" customWidth="1"/>
    <col min="21" max="16384" width="9.140625" style="12"/>
  </cols>
  <sheetData>
    <row r="1" spans="1:20" ht="14.25" x14ac:dyDescent="0.2">
      <c r="B1" s="13"/>
      <c r="C1" s="14" t="s">
        <v>68</v>
      </c>
      <c r="S1" s="12"/>
      <c r="T1" s="12"/>
    </row>
    <row r="2" spans="1:20" ht="18" x14ac:dyDescent="0.25">
      <c r="B2" s="13"/>
      <c r="C2" s="18" t="s">
        <v>71</v>
      </c>
      <c r="S2" s="12"/>
      <c r="T2" s="12"/>
    </row>
    <row r="3" spans="1:20" ht="15" thickBot="1" x14ac:dyDescent="0.25">
      <c r="B3" s="13"/>
      <c r="S3" s="12"/>
      <c r="T3" s="12"/>
    </row>
    <row r="4" spans="1:20" ht="15" thickTop="1" x14ac:dyDescent="0.2">
      <c r="B4" s="13"/>
      <c r="C4" s="19"/>
      <c r="D4" s="20"/>
      <c r="E4" s="21"/>
      <c r="F4" s="22"/>
      <c r="G4" s="23"/>
      <c r="H4" s="22"/>
      <c r="I4" s="22"/>
      <c r="J4" s="23"/>
      <c r="K4" s="23"/>
      <c r="L4" s="24"/>
      <c r="M4" s="22"/>
      <c r="N4" s="22"/>
      <c r="O4" s="22"/>
      <c r="P4" s="23"/>
      <c r="Q4" s="23"/>
      <c r="R4" s="25"/>
      <c r="S4" s="12"/>
      <c r="T4" s="12"/>
    </row>
    <row r="5" spans="1:20" ht="18" x14ac:dyDescent="0.25">
      <c r="B5" s="13"/>
      <c r="C5" s="26"/>
      <c r="D5" s="27"/>
      <c r="E5" s="28" t="s">
        <v>63</v>
      </c>
      <c r="F5" s="29"/>
      <c r="G5" s="30"/>
      <c r="H5" s="29"/>
      <c r="I5" s="29"/>
      <c r="J5" s="30"/>
      <c r="K5" s="30"/>
      <c r="L5" s="31"/>
      <c r="M5" s="29"/>
      <c r="N5" s="29"/>
      <c r="O5" s="29"/>
      <c r="P5" s="30"/>
      <c r="Q5" s="30"/>
      <c r="R5" s="32"/>
      <c r="S5" s="12"/>
      <c r="T5" s="12"/>
    </row>
    <row r="6" spans="1:20" ht="14.25" x14ac:dyDescent="0.2">
      <c r="B6" s="13"/>
      <c r="C6" s="33"/>
      <c r="D6" s="34"/>
      <c r="E6" s="35"/>
      <c r="F6" s="35"/>
      <c r="G6" s="36"/>
      <c r="H6" s="37"/>
      <c r="I6" s="37"/>
      <c r="J6" s="38"/>
      <c r="K6" s="38"/>
      <c r="L6" s="39"/>
      <c r="M6" s="37"/>
      <c r="N6" s="37"/>
      <c r="O6" s="37"/>
      <c r="P6" s="38"/>
      <c r="Q6" s="38"/>
      <c r="R6" s="40"/>
      <c r="S6" s="12"/>
      <c r="T6" s="12"/>
    </row>
    <row r="7" spans="1:20" ht="14.25" x14ac:dyDescent="0.2">
      <c r="B7" s="13"/>
      <c r="C7" s="41"/>
      <c r="D7" s="34"/>
      <c r="E7" s="42" t="s">
        <v>70</v>
      </c>
      <c r="F7" s="42"/>
      <c r="G7" s="43"/>
      <c r="H7" s="37"/>
      <c r="I7" s="42" t="s">
        <v>0</v>
      </c>
      <c r="J7" s="43"/>
      <c r="K7" s="43"/>
      <c r="L7" s="44"/>
      <c r="M7" s="35"/>
      <c r="N7" s="42" t="s">
        <v>1</v>
      </c>
      <c r="O7" s="42"/>
      <c r="P7" s="43"/>
      <c r="Q7" s="43"/>
      <c r="R7" s="45"/>
      <c r="S7" s="12"/>
      <c r="T7" s="12"/>
    </row>
    <row r="8" spans="1:20" ht="14.25" x14ac:dyDescent="0.2">
      <c r="B8" s="13"/>
      <c r="C8" s="41"/>
      <c r="D8" s="34"/>
      <c r="E8" s="37"/>
      <c r="F8" s="37"/>
      <c r="G8" s="38"/>
      <c r="H8" s="37"/>
      <c r="I8" s="37"/>
      <c r="J8" s="38"/>
      <c r="K8" s="38"/>
      <c r="L8" s="39" t="s">
        <v>8</v>
      </c>
      <c r="M8" s="46"/>
      <c r="N8" s="37"/>
      <c r="O8" s="37"/>
      <c r="P8" s="38"/>
      <c r="Q8" s="38"/>
      <c r="R8" s="40"/>
      <c r="S8" s="12"/>
      <c r="T8" s="12"/>
    </row>
    <row r="9" spans="1:20" ht="14.25" x14ac:dyDescent="0.2">
      <c r="B9" s="13"/>
      <c r="C9" s="41"/>
      <c r="D9" s="34"/>
      <c r="E9" s="46"/>
      <c r="F9" s="46"/>
      <c r="G9" s="47"/>
      <c r="H9" s="37"/>
      <c r="I9" s="37"/>
      <c r="J9" s="38"/>
      <c r="K9" s="38"/>
      <c r="L9" s="39" t="s">
        <v>11</v>
      </c>
      <c r="M9" s="46"/>
      <c r="N9" s="46"/>
      <c r="O9" s="46"/>
      <c r="P9" s="47"/>
      <c r="Q9" s="43" t="s">
        <v>2</v>
      </c>
      <c r="R9" s="45"/>
      <c r="S9" s="12"/>
      <c r="T9" s="12"/>
    </row>
    <row r="10" spans="1:20" ht="14.25" x14ac:dyDescent="0.2">
      <c r="B10" s="13"/>
      <c r="C10" s="41"/>
      <c r="D10" s="34"/>
      <c r="E10" s="46"/>
      <c r="F10" s="46"/>
      <c r="G10" s="47"/>
      <c r="H10" s="37"/>
      <c r="I10" s="46"/>
      <c r="J10" s="47" t="s">
        <v>3</v>
      </c>
      <c r="K10" s="47" t="s">
        <v>4</v>
      </c>
      <c r="L10" s="39" t="s">
        <v>10</v>
      </c>
      <c r="M10" s="46"/>
      <c r="N10" s="46" t="s">
        <v>3</v>
      </c>
      <c r="O10" s="46"/>
      <c r="P10" s="47"/>
      <c r="Q10" s="47"/>
      <c r="R10" s="48"/>
      <c r="S10" s="12"/>
      <c r="T10" s="12"/>
    </row>
    <row r="11" spans="1:20" ht="16.5" x14ac:dyDescent="0.35">
      <c r="B11" s="13"/>
      <c r="C11" s="49" t="s">
        <v>5</v>
      </c>
      <c r="D11" s="34"/>
      <c r="E11" s="50" t="s">
        <v>6</v>
      </c>
      <c r="F11" s="50" t="s">
        <v>7</v>
      </c>
      <c r="G11" s="51" t="s">
        <v>8</v>
      </c>
      <c r="H11" s="37"/>
      <c r="I11" s="50" t="s">
        <v>7</v>
      </c>
      <c r="J11" s="51" t="s">
        <v>8</v>
      </c>
      <c r="K11" s="51" t="s">
        <v>8</v>
      </c>
      <c r="L11" s="52" t="s">
        <v>12</v>
      </c>
      <c r="M11" s="46"/>
      <c r="N11" s="75" t="s">
        <v>69</v>
      </c>
      <c r="O11" s="50" t="s">
        <v>7</v>
      </c>
      <c r="P11" s="51" t="s">
        <v>8</v>
      </c>
      <c r="Q11" s="51" t="s">
        <v>9</v>
      </c>
      <c r="R11" s="53" t="s">
        <v>10</v>
      </c>
      <c r="S11" s="12"/>
      <c r="T11" s="12"/>
    </row>
    <row r="12" spans="1:20" ht="14.25" x14ac:dyDescent="0.2">
      <c r="C12" s="33"/>
      <c r="D12" s="34"/>
      <c r="E12" s="54"/>
      <c r="F12" s="54"/>
      <c r="G12" s="55"/>
      <c r="H12" s="54"/>
      <c r="I12" s="54"/>
      <c r="J12" s="55"/>
      <c r="K12" s="47"/>
      <c r="L12" s="39"/>
      <c r="M12" s="37"/>
      <c r="N12" s="54"/>
      <c r="O12" s="54"/>
      <c r="P12" s="55"/>
      <c r="Q12" s="47"/>
      <c r="R12" s="48"/>
      <c r="S12" s="12"/>
      <c r="T12" s="12"/>
    </row>
    <row r="13" spans="1:20" ht="14.25" x14ac:dyDescent="0.2">
      <c r="A13" s="56"/>
      <c r="B13" s="14">
        <v>1</v>
      </c>
      <c r="C13" s="57" t="s">
        <v>64</v>
      </c>
      <c r="D13" s="58"/>
      <c r="E13" s="4">
        <v>5245</v>
      </c>
      <c r="F13" s="4">
        <v>6903</v>
      </c>
      <c r="G13" s="5">
        <v>1384245000</v>
      </c>
      <c r="H13" s="4"/>
      <c r="I13" s="4">
        <v>5195</v>
      </c>
      <c r="J13" s="5">
        <v>1132678000</v>
      </c>
      <c r="K13" s="5">
        <f>(J13/I13)</f>
        <v>218032.33878729548</v>
      </c>
      <c r="L13" s="4"/>
      <c r="M13" s="4"/>
      <c r="N13" s="4">
        <v>32</v>
      </c>
      <c r="O13" s="4">
        <v>1670</v>
      </c>
      <c r="P13" s="5">
        <v>249567000</v>
      </c>
      <c r="Q13" s="2">
        <f>(P13/N13)</f>
        <v>7798968.75</v>
      </c>
      <c r="R13" s="3">
        <f>(P13/O13)</f>
        <v>149441.31736526947</v>
      </c>
      <c r="T13" s="56"/>
    </row>
    <row r="14" spans="1:20" ht="14.25" x14ac:dyDescent="0.2">
      <c r="A14" s="56"/>
      <c r="B14" s="14">
        <v>2</v>
      </c>
      <c r="C14" s="41"/>
      <c r="D14" s="58"/>
      <c r="E14" s="61"/>
      <c r="F14" s="61"/>
      <c r="G14" s="59"/>
      <c r="H14" s="61"/>
      <c r="I14" s="61"/>
      <c r="J14" s="59"/>
      <c r="K14" s="59"/>
      <c r="L14" s="62"/>
      <c r="M14" s="61"/>
      <c r="N14" s="61"/>
      <c r="O14" s="61"/>
      <c r="P14" s="59"/>
      <c r="Q14" s="59"/>
      <c r="R14" s="60"/>
      <c r="S14" s="12"/>
      <c r="T14" s="56"/>
    </row>
    <row r="15" spans="1:20" ht="14.25" x14ac:dyDescent="0.2">
      <c r="A15" s="56"/>
      <c r="B15" s="14">
        <v>3</v>
      </c>
      <c r="C15" s="63" t="s">
        <v>65</v>
      </c>
      <c r="D15" s="76"/>
      <c r="E15" s="8">
        <f>(E17+E21)</f>
        <v>5126</v>
      </c>
      <c r="F15" s="8">
        <f>(F17+F21)</f>
        <v>6784</v>
      </c>
      <c r="G15" s="2">
        <f>(G17+G21)</f>
        <v>1344485410</v>
      </c>
      <c r="H15" s="8"/>
      <c r="I15" s="8">
        <f>(I17+I21)</f>
        <v>5076</v>
      </c>
      <c r="J15" s="2">
        <f>(J17+J21)</f>
        <v>1092918986</v>
      </c>
      <c r="K15" s="5">
        <f>(J15/I15)</f>
        <v>215311.06895193065</v>
      </c>
      <c r="L15" s="77"/>
      <c r="M15" s="8"/>
      <c r="N15" s="8">
        <f>(N17+N21)</f>
        <v>32</v>
      </c>
      <c r="O15" s="8">
        <f>(O17+O21)</f>
        <v>1670</v>
      </c>
      <c r="P15" s="2">
        <f>(P17+P21)</f>
        <v>249566874</v>
      </c>
      <c r="Q15" s="2">
        <f>(P15/N15)</f>
        <v>7798964.8125</v>
      </c>
      <c r="R15" s="3">
        <f>(P15/O15)</f>
        <v>149441.24191616767</v>
      </c>
      <c r="S15" s="12"/>
      <c r="T15" s="56"/>
    </row>
    <row r="16" spans="1:20" ht="14.25" x14ac:dyDescent="0.2">
      <c r="A16" s="56"/>
      <c r="B16" s="14">
        <v>4</v>
      </c>
      <c r="C16" s="41"/>
      <c r="D16" s="76"/>
      <c r="E16" s="8"/>
      <c r="F16" s="8"/>
      <c r="G16" s="2"/>
      <c r="H16" s="8"/>
      <c r="I16" s="8"/>
      <c r="J16" s="2"/>
      <c r="K16" s="2"/>
      <c r="L16" s="77"/>
      <c r="M16" s="8"/>
      <c r="N16" s="8"/>
      <c r="O16" s="8"/>
      <c r="P16" s="2"/>
      <c r="Q16" s="2"/>
      <c r="R16" s="3"/>
      <c r="S16" s="12"/>
      <c r="T16" s="56"/>
    </row>
    <row r="17" spans="1:20" ht="14.25" x14ac:dyDescent="0.2">
      <c r="A17" s="56"/>
      <c r="B17" s="14">
        <v>5</v>
      </c>
      <c r="C17" s="41" t="s">
        <v>72</v>
      </c>
      <c r="D17" s="76"/>
      <c r="E17" s="8">
        <f>(E18+E19+E20)</f>
        <v>4996</v>
      </c>
      <c r="F17" s="8">
        <f>(F18+F19+F20)</f>
        <v>6509</v>
      </c>
      <c r="G17" s="2">
        <f>(G18+G19+G20)</f>
        <v>1293447458</v>
      </c>
      <c r="H17" s="8"/>
      <c r="I17" s="8">
        <f>(I18+I19+I20)</f>
        <v>4950</v>
      </c>
      <c r="J17" s="2">
        <f>(J18+J19+J20)</f>
        <v>1068560227</v>
      </c>
      <c r="K17" s="5">
        <f t="shared" ref="K17:K23" si="0">(J17/I17)</f>
        <v>215870.75292929294</v>
      </c>
      <c r="L17" s="77"/>
      <c r="M17" s="8"/>
      <c r="N17" s="8">
        <f>(N18+N19+N20)</f>
        <v>28</v>
      </c>
      <c r="O17" s="8">
        <f>(O18+O19+O20)</f>
        <v>1521</v>
      </c>
      <c r="P17" s="2">
        <f>(P18+P19+P20)</f>
        <v>222887681</v>
      </c>
      <c r="Q17" s="2">
        <f t="shared" ref="Q17:Q19" si="1">(P17/N17)</f>
        <v>7960274.3214285718</v>
      </c>
      <c r="R17" s="3">
        <f t="shared" ref="R17:R19" si="2">(P17/O17)</f>
        <v>146540.2241946088</v>
      </c>
      <c r="S17" s="12"/>
      <c r="T17" s="56"/>
    </row>
    <row r="18" spans="1:20" ht="14.25" x14ac:dyDescent="0.2">
      <c r="A18" s="56"/>
      <c r="B18" s="14">
        <v>6</v>
      </c>
      <c r="C18" s="64" t="s">
        <v>73</v>
      </c>
      <c r="D18" s="76"/>
      <c r="E18" s="8">
        <f>(E27+E28+E36+E37)</f>
        <v>2347</v>
      </c>
      <c r="F18" s="8">
        <f>(F27+F28+F36+F37)</f>
        <v>3494</v>
      </c>
      <c r="G18" s="2">
        <f>(G27+G28+G36+G37)</f>
        <v>672341361</v>
      </c>
      <c r="H18" s="8"/>
      <c r="I18" s="8">
        <f>(I27+I28+I36+I37)</f>
        <v>2321</v>
      </c>
      <c r="J18" s="2">
        <f>(J27+J28+J36+J37)</f>
        <v>492120642</v>
      </c>
      <c r="K18" s="5">
        <f t="shared" si="0"/>
        <v>212029.57432141318</v>
      </c>
      <c r="L18" s="77"/>
      <c r="M18" s="8"/>
      <c r="N18" s="8">
        <f>(N27+N28+N36+N37)</f>
        <v>14</v>
      </c>
      <c r="O18" s="8">
        <f>(O27+O28+O36+O37)</f>
        <v>1149</v>
      </c>
      <c r="P18" s="2">
        <f>(P27+P28+P36+P37)</f>
        <v>179070719</v>
      </c>
      <c r="Q18" s="2">
        <f t="shared" si="1"/>
        <v>12790765.642857144</v>
      </c>
      <c r="R18" s="3">
        <f t="shared" si="2"/>
        <v>155849.18973020016</v>
      </c>
      <c r="S18" s="12"/>
      <c r="T18" s="56"/>
    </row>
    <row r="19" spans="1:20" ht="14.25" x14ac:dyDescent="0.2">
      <c r="A19" s="56"/>
      <c r="B19" s="14">
        <v>7</v>
      </c>
      <c r="C19" s="64" t="s">
        <v>74</v>
      </c>
      <c r="D19" s="76"/>
      <c r="E19" s="8">
        <f>(E29+E30+E31+E35+E40+E41+E42+E55+E59)</f>
        <v>2517</v>
      </c>
      <c r="F19" s="8">
        <f>(F29+F30+F31+F35+F40+F41+F42+F55+F59)</f>
        <v>2881</v>
      </c>
      <c r="G19" s="2">
        <f>(G29+G30+G31+G35+G40+G41+G42+G55+G59)</f>
        <v>591383034</v>
      </c>
      <c r="H19" s="8"/>
      <c r="I19" s="8">
        <f>(I29+I30+I31+I35+I40+I41+I42+I55+I59)</f>
        <v>2499</v>
      </c>
      <c r="J19" s="2">
        <f>(J29+J30+J31+J35+J40+J41+J42+J55+J59)</f>
        <v>547033522</v>
      </c>
      <c r="K19" s="5">
        <f t="shared" si="0"/>
        <v>218900.96918767507</v>
      </c>
      <c r="L19" s="77"/>
      <c r="M19" s="8"/>
      <c r="N19" s="8">
        <f>(N29+N30+N31+N35+N40+N41+N42+N55+N59)</f>
        <v>14</v>
      </c>
      <c r="O19" s="8">
        <f>(O29+O30+O31+O35+O40+O41+O42+O55+O59)</f>
        <v>372</v>
      </c>
      <c r="P19" s="2">
        <f>(P29+P30+P31+P35+P40+P41+P42+P55+P59)</f>
        <v>43816962</v>
      </c>
      <c r="Q19" s="2">
        <f t="shared" si="1"/>
        <v>3129783</v>
      </c>
      <c r="R19" s="3">
        <f t="shared" si="2"/>
        <v>117787.53225806452</v>
      </c>
      <c r="S19" s="12"/>
      <c r="T19" s="56"/>
    </row>
    <row r="20" spans="1:20" ht="14.25" x14ac:dyDescent="0.2">
      <c r="A20" s="56"/>
      <c r="B20" s="14">
        <v>8</v>
      </c>
      <c r="C20" s="64" t="s">
        <v>75</v>
      </c>
      <c r="D20" s="76"/>
      <c r="E20" s="8">
        <f>(E49+E66)</f>
        <v>132</v>
      </c>
      <c r="F20" s="8">
        <f>(F49+F66)</f>
        <v>134</v>
      </c>
      <c r="G20" s="2">
        <f>(G49+G66)</f>
        <v>29723063</v>
      </c>
      <c r="H20" s="8"/>
      <c r="I20" s="8">
        <f>(I49+I66)</f>
        <v>130</v>
      </c>
      <c r="J20" s="2">
        <f>(J49+J66)</f>
        <v>29406063</v>
      </c>
      <c r="K20" s="5">
        <f t="shared" si="0"/>
        <v>226200.4846153846</v>
      </c>
      <c r="L20" s="77"/>
      <c r="M20" s="8"/>
      <c r="N20" s="8">
        <f>(N49+N66)</f>
        <v>0</v>
      </c>
      <c r="O20" s="8">
        <f>(O49+O66)</f>
        <v>0</v>
      </c>
      <c r="P20" s="2">
        <f>(P49+P66)</f>
        <v>0</v>
      </c>
      <c r="Q20" s="2"/>
      <c r="R20" s="3"/>
      <c r="S20" s="12"/>
      <c r="T20" s="56"/>
    </row>
    <row r="21" spans="1:20" ht="14.25" x14ac:dyDescent="0.2">
      <c r="A21" s="56"/>
      <c r="B21" s="14">
        <v>9</v>
      </c>
      <c r="C21" s="64" t="s">
        <v>40</v>
      </c>
      <c r="D21" s="76"/>
      <c r="E21" s="8">
        <f>(E22+E23)</f>
        <v>130</v>
      </c>
      <c r="F21" s="8">
        <f>(F22+F23)</f>
        <v>275</v>
      </c>
      <c r="G21" s="2">
        <f>(G22+G23)</f>
        <v>51037952</v>
      </c>
      <c r="H21" s="8"/>
      <c r="I21" s="8">
        <f>(I22+I23)</f>
        <v>126</v>
      </c>
      <c r="J21" s="2">
        <f>(J22+J23)</f>
        <v>24358759</v>
      </c>
      <c r="K21" s="5">
        <f t="shared" si="0"/>
        <v>193323.48412698411</v>
      </c>
      <c r="L21" s="77"/>
      <c r="M21" s="8"/>
      <c r="N21" s="8">
        <f>(N22+N23)</f>
        <v>4</v>
      </c>
      <c r="O21" s="8">
        <f>(O22+O23)</f>
        <v>149</v>
      </c>
      <c r="P21" s="2">
        <f>(P22+P23)</f>
        <v>26679193</v>
      </c>
      <c r="Q21" s="2">
        <f t="shared" ref="Q21:Q23" si="3">(P21/N21)</f>
        <v>6669798.25</v>
      </c>
      <c r="R21" s="3">
        <f t="shared" ref="R21:R23" si="4">(P21/O21)</f>
        <v>179054.9865771812</v>
      </c>
      <c r="S21" s="12"/>
      <c r="T21" s="56"/>
    </row>
    <row r="22" spans="1:20" ht="14.25" x14ac:dyDescent="0.2">
      <c r="A22" s="56"/>
      <c r="B22" s="14">
        <v>10</v>
      </c>
      <c r="C22" s="64" t="s">
        <v>66</v>
      </c>
      <c r="D22" s="76"/>
      <c r="E22" s="8">
        <f>(E32)</f>
        <v>93</v>
      </c>
      <c r="F22" s="8">
        <f>(F32)</f>
        <v>238</v>
      </c>
      <c r="G22" s="2">
        <f>(G32)</f>
        <v>41054102</v>
      </c>
      <c r="H22" s="8"/>
      <c r="I22" s="8">
        <f>(I32)</f>
        <v>89</v>
      </c>
      <c r="J22" s="2">
        <f>(J32)</f>
        <v>14374909</v>
      </c>
      <c r="K22" s="5">
        <f t="shared" si="0"/>
        <v>161515.83146067415</v>
      </c>
      <c r="L22" s="77"/>
      <c r="M22" s="8"/>
      <c r="N22" s="8">
        <f>(N32)</f>
        <v>4</v>
      </c>
      <c r="O22" s="8">
        <f>(O32)</f>
        <v>149</v>
      </c>
      <c r="P22" s="2">
        <f>(P32)</f>
        <v>26679193</v>
      </c>
      <c r="Q22" s="2">
        <f t="shared" si="3"/>
        <v>6669798.25</v>
      </c>
      <c r="R22" s="3">
        <f t="shared" si="4"/>
        <v>179054.9865771812</v>
      </c>
      <c r="S22" s="12"/>
      <c r="T22" s="56"/>
    </row>
    <row r="23" spans="1:20" ht="14.25" x14ac:dyDescent="0.2">
      <c r="A23" s="56"/>
      <c r="B23" s="14">
        <v>11</v>
      </c>
      <c r="C23" s="64" t="s">
        <v>67</v>
      </c>
      <c r="D23" s="76"/>
      <c r="E23" s="10">
        <f>(E57+E61+E65+E68)</f>
        <v>37</v>
      </c>
      <c r="F23" s="10">
        <f>(F57+F61+F65+F68)</f>
        <v>37</v>
      </c>
      <c r="G23" s="11">
        <f>(G57+G61+G65+G68)</f>
        <v>9983850</v>
      </c>
      <c r="H23" s="10"/>
      <c r="I23" s="10">
        <f>(I57+I61+I65+I68)</f>
        <v>37</v>
      </c>
      <c r="J23" s="11">
        <f>(J57+J61+J65+J68)</f>
        <v>9983850</v>
      </c>
      <c r="K23" s="5">
        <f t="shared" si="0"/>
        <v>269833.78378378379</v>
      </c>
      <c r="L23" s="9"/>
      <c r="M23" s="8"/>
      <c r="N23" s="10">
        <f>(N57+N61+N65+N68)</f>
        <v>0</v>
      </c>
      <c r="O23" s="10">
        <f>(O57+O61+O65+O68)</f>
        <v>0</v>
      </c>
      <c r="P23" s="11">
        <f>(P57+P61+P65+P68)</f>
        <v>0</v>
      </c>
      <c r="Q23" s="2" t="e">
        <f t="shared" si="3"/>
        <v>#DIV/0!</v>
      </c>
      <c r="R23" s="3" t="e">
        <f t="shared" si="4"/>
        <v>#DIV/0!</v>
      </c>
      <c r="S23" s="12"/>
      <c r="T23" s="56"/>
    </row>
    <row r="24" spans="1:20" ht="15" x14ac:dyDescent="0.25">
      <c r="A24" s="56"/>
      <c r="B24" s="14">
        <v>12</v>
      </c>
      <c r="C24" s="78"/>
      <c r="D24" s="76"/>
      <c r="E24" s="10"/>
      <c r="F24" s="10"/>
      <c r="G24" s="11"/>
      <c r="H24" s="10"/>
      <c r="I24" s="10"/>
      <c r="J24" s="11"/>
      <c r="K24" s="2"/>
      <c r="L24" s="9"/>
      <c r="M24" s="8"/>
      <c r="N24" s="10"/>
      <c r="O24" s="10"/>
      <c r="P24" s="11"/>
      <c r="Q24" s="2"/>
      <c r="R24" s="3"/>
      <c r="S24" s="12"/>
      <c r="T24" s="56"/>
    </row>
    <row r="25" spans="1:20" ht="15" x14ac:dyDescent="0.25">
      <c r="A25" s="56"/>
      <c r="B25" s="14">
        <v>13</v>
      </c>
      <c r="C25" s="78"/>
      <c r="D25" s="76"/>
      <c r="E25" s="10"/>
      <c r="F25" s="10"/>
      <c r="G25" s="11"/>
      <c r="H25" s="10"/>
      <c r="I25" s="10"/>
      <c r="J25" s="11"/>
      <c r="K25" s="2"/>
      <c r="L25" s="9"/>
      <c r="M25" s="8"/>
      <c r="N25" s="10"/>
      <c r="O25" s="10"/>
      <c r="P25" s="11"/>
      <c r="Q25" s="2"/>
      <c r="R25" s="3"/>
      <c r="S25" s="12"/>
      <c r="T25" s="56"/>
    </row>
    <row r="26" spans="1:20" ht="15" x14ac:dyDescent="0.25">
      <c r="A26" s="56"/>
      <c r="B26" s="14">
        <v>14</v>
      </c>
      <c r="C26" s="79" t="s">
        <v>13</v>
      </c>
      <c r="D26" s="76"/>
      <c r="E26" s="4">
        <f>SUM(E27:E32)</f>
        <v>2056</v>
      </c>
      <c r="F26" s="4">
        <f>SUM(F27:F32)</f>
        <v>2826</v>
      </c>
      <c r="G26" s="5">
        <f>SUM(G27:G32)</f>
        <v>545472585</v>
      </c>
      <c r="H26" s="4"/>
      <c r="I26" s="4">
        <f>SUM(I27:I32)</f>
        <v>2036</v>
      </c>
      <c r="J26" s="5">
        <f>SUM(J27:J32)</f>
        <v>436976566</v>
      </c>
      <c r="K26" s="5">
        <f t="shared" ref="K26:K32" si="5">(J26/I26)</f>
        <v>214625.03241650295</v>
      </c>
      <c r="L26" s="6"/>
      <c r="M26" s="8"/>
      <c r="N26" s="4">
        <f>SUM(N27:N32)</f>
        <v>20</v>
      </c>
      <c r="O26" s="4">
        <f>SUM(O27:O32)</f>
        <v>790</v>
      </c>
      <c r="P26" s="5">
        <f>SUM(P27:P32)</f>
        <v>108496019</v>
      </c>
      <c r="Q26" s="2">
        <f t="shared" ref="Q26:Q28" si="6">(P26/N26)</f>
        <v>5424800.9500000002</v>
      </c>
      <c r="R26" s="3">
        <f t="shared" ref="R26:R28" si="7">(P26/O26)</f>
        <v>137336.73291139241</v>
      </c>
      <c r="S26" s="12"/>
      <c r="T26" s="56"/>
    </row>
    <row r="27" spans="1:20" ht="15" x14ac:dyDescent="0.25">
      <c r="A27" s="56"/>
      <c r="B27" s="14">
        <v>15</v>
      </c>
      <c r="C27" s="1" t="s">
        <v>14</v>
      </c>
      <c r="D27" s="76"/>
      <c r="E27" s="4">
        <v>816</v>
      </c>
      <c r="F27" s="4">
        <v>909</v>
      </c>
      <c r="G27" s="5">
        <v>169727488</v>
      </c>
      <c r="H27" s="4"/>
      <c r="I27" s="4">
        <v>809</v>
      </c>
      <c r="J27" s="5">
        <v>154060662</v>
      </c>
      <c r="K27" s="5">
        <f t="shared" si="5"/>
        <v>190433.45117428925</v>
      </c>
      <c r="L27" s="80">
        <v>14</v>
      </c>
      <c r="M27" s="4"/>
      <c r="N27" s="4">
        <v>7</v>
      </c>
      <c r="O27" s="4">
        <v>100</v>
      </c>
      <c r="P27" s="5">
        <v>15666826</v>
      </c>
      <c r="Q27" s="2">
        <f t="shared" si="6"/>
        <v>2238118</v>
      </c>
      <c r="R27" s="3">
        <f t="shared" si="7"/>
        <v>156668.26</v>
      </c>
      <c r="S27" s="12"/>
      <c r="T27" s="56"/>
    </row>
    <row r="28" spans="1:20" ht="15" x14ac:dyDescent="0.25">
      <c r="A28" s="56"/>
      <c r="B28" s="14">
        <v>16</v>
      </c>
      <c r="C28" s="1" t="s">
        <v>15</v>
      </c>
      <c r="D28" s="76"/>
      <c r="E28" s="4">
        <v>329</v>
      </c>
      <c r="F28" s="4">
        <v>645</v>
      </c>
      <c r="G28" s="5">
        <v>127574347</v>
      </c>
      <c r="H28" s="4"/>
      <c r="I28" s="4">
        <v>328</v>
      </c>
      <c r="J28" s="5">
        <v>85574347</v>
      </c>
      <c r="K28" s="5">
        <f t="shared" si="5"/>
        <v>260897.3993902439</v>
      </c>
      <c r="L28" s="80">
        <v>4</v>
      </c>
      <c r="M28" s="4"/>
      <c r="N28" s="4">
        <v>1</v>
      </c>
      <c r="O28" s="4">
        <v>317</v>
      </c>
      <c r="P28" s="5">
        <v>42000000</v>
      </c>
      <c r="Q28" s="2">
        <f t="shared" si="6"/>
        <v>42000000</v>
      </c>
      <c r="R28" s="3">
        <f t="shared" si="7"/>
        <v>132492.11356466878</v>
      </c>
      <c r="S28" s="12"/>
      <c r="T28" s="56"/>
    </row>
    <row r="29" spans="1:20" ht="15" x14ac:dyDescent="0.25">
      <c r="A29" s="56"/>
      <c r="B29" s="14">
        <v>17</v>
      </c>
      <c r="C29" s="1" t="s">
        <v>16</v>
      </c>
      <c r="D29" s="76"/>
      <c r="E29" s="4">
        <v>134</v>
      </c>
      <c r="F29" s="4">
        <v>134</v>
      </c>
      <c r="G29" s="5">
        <v>35640212</v>
      </c>
      <c r="H29" s="4"/>
      <c r="I29" s="4">
        <v>134</v>
      </c>
      <c r="J29" s="5">
        <v>35640212</v>
      </c>
      <c r="K29" s="5">
        <f t="shared" si="5"/>
        <v>265971.73134328361</v>
      </c>
      <c r="L29" s="80">
        <v>2</v>
      </c>
      <c r="M29" s="4"/>
      <c r="N29" s="4">
        <v>0</v>
      </c>
      <c r="O29" s="4">
        <v>0</v>
      </c>
      <c r="P29" s="5">
        <v>0</v>
      </c>
      <c r="Q29" s="2"/>
      <c r="R29" s="3"/>
      <c r="S29" s="12"/>
      <c r="T29" s="56"/>
    </row>
    <row r="30" spans="1:20" ht="15" x14ac:dyDescent="0.25">
      <c r="A30" s="56"/>
      <c r="B30" s="14">
        <v>18</v>
      </c>
      <c r="C30" s="1" t="s">
        <v>17</v>
      </c>
      <c r="D30" s="76"/>
      <c r="E30" s="4">
        <v>236</v>
      </c>
      <c r="F30" s="4">
        <v>408</v>
      </c>
      <c r="G30" s="5">
        <v>66325005</v>
      </c>
      <c r="H30" s="4"/>
      <c r="I30" s="4">
        <v>230</v>
      </c>
      <c r="J30" s="5">
        <v>48175005</v>
      </c>
      <c r="K30" s="5">
        <f t="shared" si="5"/>
        <v>209456.54347826086</v>
      </c>
      <c r="L30" s="80">
        <v>12</v>
      </c>
      <c r="M30" s="4"/>
      <c r="N30" s="4">
        <v>6</v>
      </c>
      <c r="O30" s="4">
        <v>178</v>
      </c>
      <c r="P30" s="5">
        <v>18150000</v>
      </c>
      <c r="Q30" s="2">
        <f t="shared" ref="Q30:Q32" si="8">(P30/N30)</f>
        <v>3025000</v>
      </c>
      <c r="R30" s="3">
        <f t="shared" ref="R30:R32" si="9">(P30/O30)</f>
        <v>101966.29213483146</v>
      </c>
      <c r="S30" s="12"/>
      <c r="T30" s="56"/>
    </row>
    <row r="31" spans="1:20" ht="15" x14ac:dyDescent="0.25">
      <c r="A31" s="56"/>
      <c r="B31" s="14">
        <v>19</v>
      </c>
      <c r="C31" s="1" t="s">
        <v>18</v>
      </c>
      <c r="D31" s="76"/>
      <c r="E31" s="4">
        <v>448</v>
      </c>
      <c r="F31" s="4">
        <v>492</v>
      </c>
      <c r="G31" s="5">
        <v>105151431</v>
      </c>
      <c r="H31" s="4"/>
      <c r="I31" s="4">
        <v>446</v>
      </c>
      <c r="J31" s="5">
        <v>99151431</v>
      </c>
      <c r="K31" s="5">
        <f t="shared" si="5"/>
        <v>222312.62556053812</v>
      </c>
      <c r="L31" s="80">
        <v>10</v>
      </c>
      <c r="M31" s="4"/>
      <c r="N31" s="4">
        <v>2</v>
      </c>
      <c r="O31" s="4">
        <v>46</v>
      </c>
      <c r="P31" s="5">
        <v>6000000</v>
      </c>
      <c r="Q31" s="2">
        <f t="shared" si="8"/>
        <v>3000000</v>
      </c>
      <c r="R31" s="3">
        <f t="shared" si="9"/>
        <v>130434.78260869565</v>
      </c>
      <c r="S31" s="12"/>
      <c r="T31" s="56"/>
    </row>
    <row r="32" spans="1:20" ht="15" x14ac:dyDescent="0.25">
      <c r="A32" s="56"/>
      <c r="B32" s="14">
        <v>20</v>
      </c>
      <c r="C32" s="1" t="s">
        <v>19</v>
      </c>
      <c r="D32" s="76"/>
      <c r="E32" s="4">
        <v>93</v>
      </c>
      <c r="F32" s="4">
        <v>238</v>
      </c>
      <c r="G32" s="5">
        <v>41054102</v>
      </c>
      <c r="H32" s="4"/>
      <c r="I32" s="4">
        <v>89</v>
      </c>
      <c r="J32" s="5">
        <v>14374909</v>
      </c>
      <c r="K32" s="5">
        <f t="shared" si="5"/>
        <v>161515.83146067415</v>
      </c>
      <c r="L32" s="80">
        <v>17</v>
      </c>
      <c r="M32" s="4"/>
      <c r="N32" s="4">
        <v>4</v>
      </c>
      <c r="O32" s="4">
        <v>149</v>
      </c>
      <c r="P32" s="5">
        <v>26679193</v>
      </c>
      <c r="Q32" s="2">
        <f t="shared" si="8"/>
        <v>6669798.25</v>
      </c>
      <c r="R32" s="3">
        <f t="shared" si="9"/>
        <v>179054.9865771812</v>
      </c>
      <c r="S32" s="12"/>
      <c r="T32" s="56"/>
    </row>
    <row r="33" spans="1:20" ht="15" x14ac:dyDescent="0.25">
      <c r="A33" s="56"/>
      <c r="B33" s="14">
        <v>21</v>
      </c>
      <c r="C33" s="81"/>
      <c r="D33" s="76"/>
      <c r="E33" s="4"/>
      <c r="F33" s="4"/>
      <c r="G33" s="5"/>
      <c r="H33" s="4"/>
      <c r="I33" s="4"/>
      <c r="J33" s="5"/>
      <c r="K33" s="5"/>
      <c r="L33" s="4"/>
      <c r="M33" s="4"/>
      <c r="N33" s="4"/>
      <c r="O33" s="4"/>
      <c r="P33" s="5"/>
      <c r="Q33" s="2"/>
      <c r="R33" s="3"/>
      <c r="S33" s="12"/>
      <c r="T33" s="56"/>
    </row>
    <row r="34" spans="1:20" ht="15" x14ac:dyDescent="0.25">
      <c r="A34" s="56"/>
      <c r="B34" s="14">
        <v>22</v>
      </c>
      <c r="C34" s="79" t="s">
        <v>20</v>
      </c>
      <c r="D34" s="76"/>
      <c r="E34" s="4">
        <f>SUM(E35:E37)</f>
        <v>1888</v>
      </c>
      <c r="F34" s="4">
        <f>SUM(F35:F37)</f>
        <v>2774</v>
      </c>
      <c r="G34" s="5">
        <f>SUM(G35:G37)</f>
        <v>556954730</v>
      </c>
      <c r="H34" s="4"/>
      <c r="I34" s="4">
        <f>SUM(I35:I37)</f>
        <v>1860</v>
      </c>
      <c r="J34" s="5">
        <f>SUM(J35:J37)</f>
        <v>414201325</v>
      </c>
      <c r="K34" s="5">
        <f>(J34/I34)</f>
        <v>222688.88440860214</v>
      </c>
      <c r="L34" s="4"/>
      <c r="M34" s="4"/>
      <c r="N34" s="4">
        <f>SUM(N35:N37)</f>
        <v>12</v>
      </c>
      <c r="O34" s="4">
        <f>SUM(O35:O37)</f>
        <v>880</v>
      </c>
      <c r="P34" s="5">
        <f>SUM(P35:P37)</f>
        <v>141070855</v>
      </c>
      <c r="Q34" s="2">
        <f t="shared" ref="Q34:Q37" si="10">(P34/N34)</f>
        <v>11755904.583333334</v>
      </c>
      <c r="R34" s="3">
        <f t="shared" ref="R34:R37" si="11">(P34/O34)</f>
        <v>160307.78977272726</v>
      </c>
      <c r="S34" s="12"/>
      <c r="T34" s="56"/>
    </row>
    <row r="35" spans="1:20" ht="15" x14ac:dyDescent="0.25">
      <c r="A35" s="56"/>
      <c r="B35" s="14">
        <v>23</v>
      </c>
      <c r="C35" s="1" t="s">
        <v>21</v>
      </c>
      <c r="D35" s="76"/>
      <c r="E35" s="4">
        <v>686</v>
      </c>
      <c r="F35" s="4">
        <v>834</v>
      </c>
      <c r="G35" s="5">
        <v>181915204</v>
      </c>
      <c r="H35" s="4"/>
      <c r="I35" s="4">
        <v>676</v>
      </c>
      <c r="J35" s="5">
        <v>161715692</v>
      </c>
      <c r="K35" s="5">
        <f>(J35/I35)</f>
        <v>239224.39644970413</v>
      </c>
      <c r="L35" s="80">
        <v>6</v>
      </c>
      <c r="M35" s="4"/>
      <c r="N35" s="4">
        <v>6</v>
      </c>
      <c r="O35" s="4">
        <v>148</v>
      </c>
      <c r="P35" s="5">
        <v>19666962</v>
      </c>
      <c r="Q35" s="2">
        <f t="shared" si="10"/>
        <v>3277827</v>
      </c>
      <c r="R35" s="3">
        <f t="shared" si="11"/>
        <v>132884.87837837837</v>
      </c>
      <c r="S35" s="12"/>
      <c r="T35" s="56"/>
    </row>
    <row r="36" spans="1:20" ht="15" x14ac:dyDescent="0.25">
      <c r="A36" s="56"/>
      <c r="B36" s="14">
        <v>24</v>
      </c>
      <c r="C36" s="1" t="s">
        <v>22</v>
      </c>
      <c r="D36" s="76"/>
      <c r="E36" s="4">
        <v>484</v>
      </c>
      <c r="F36" s="4">
        <v>843</v>
      </c>
      <c r="G36" s="5">
        <v>190822765</v>
      </c>
      <c r="H36" s="4"/>
      <c r="I36" s="4">
        <v>470</v>
      </c>
      <c r="J36" s="5">
        <v>106568872</v>
      </c>
      <c r="K36" s="5">
        <f>(J36/I36)</f>
        <v>226742.28085106384</v>
      </c>
      <c r="L36" s="80">
        <v>8</v>
      </c>
      <c r="M36" s="4"/>
      <c r="N36" s="4">
        <v>2</v>
      </c>
      <c r="O36" s="4">
        <v>349</v>
      </c>
      <c r="P36" s="5">
        <v>83103893</v>
      </c>
      <c r="Q36" s="2">
        <f t="shared" si="10"/>
        <v>41551946.5</v>
      </c>
      <c r="R36" s="3">
        <f t="shared" si="11"/>
        <v>238120.03724928366</v>
      </c>
      <c r="S36" s="12"/>
      <c r="T36" s="56"/>
    </row>
    <row r="37" spans="1:20" ht="15" x14ac:dyDescent="0.25">
      <c r="A37" s="56"/>
      <c r="B37" s="14">
        <v>25</v>
      </c>
      <c r="C37" s="1" t="s">
        <v>23</v>
      </c>
      <c r="D37" s="76"/>
      <c r="E37" s="4">
        <v>718</v>
      </c>
      <c r="F37" s="4">
        <v>1097</v>
      </c>
      <c r="G37" s="5">
        <v>184216761</v>
      </c>
      <c r="H37" s="4"/>
      <c r="I37" s="4">
        <v>714</v>
      </c>
      <c r="J37" s="5">
        <v>145916761</v>
      </c>
      <c r="K37" s="5">
        <f>(J37/I37)</f>
        <v>204365.21148459383</v>
      </c>
      <c r="L37" s="80">
        <v>13</v>
      </c>
      <c r="M37" s="4"/>
      <c r="N37" s="4">
        <v>4</v>
      </c>
      <c r="O37" s="4">
        <v>383</v>
      </c>
      <c r="P37" s="5">
        <v>38300000</v>
      </c>
      <c r="Q37" s="2">
        <f t="shared" si="10"/>
        <v>9575000</v>
      </c>
      <c r="R37" s="3">
        <f t="shared" si="11"/>
        <v>100000</v>
      </c>
      <c r="S37" s="12"/>
      <c r="T37" s="56"/>
    </row>
    <row r="38" spans="1:20" ht="15" x14ac:dyDescent="0.25">
      <c r="A38" s="56"/>
      <c r="B38" s="14">
        <v>26</v>
      </c>
      <c r="C38" s="81"/>
      <c r="D38" s="76"/>
      <c r="E38" s="4"/>
      <c r="F38" s="4"/>
      <c r="G38" s="5"/>
      <c r="H38" s="4"/>
      <c r="I38" s="4"/>
      <c r="J38" s="5"/>
      <c r="K38" s="5"/>
      <c r="L38" s="4"/>
      <c r="M38" s="4"/>
      <c r="N38" s="4"/>
      <c r="O38" s="4"/>
      <c r="P38" s="5"/>
      <c r="Q38" s="2"/>
      <c r="R38" s="3"/>
      <c r="S38" s="12"/>
      <c r="T38" s="56"/>
    </row>
    <row r="39" spans="1:20" ht="15" x14ac:dyDescent="0.25">
      <c r="A39" s="56"/>
      <c r="B39" s="14">
        <v>27</v>
      </c>
      <c r="C39" s="79" t="s">
        <v>24</v>
      </c>
      <c r="D39" s="76"/>
      <c r="E39" s="4">
        <f>SUM(E40:E42)</f>
        <v>894</v>
      </c>
      <c r="F39" s="4">
        <f>SUM(F40:F42)</f>
        <v>894</v>
      </c>
      <c r="G39" s="5">
        <f>SUM(G40:G42)</f>
        <v>174776529</v>
      </c>
      <c r="H39" s="4"/>
      <c r="I39" s="4">
        <f>SUM(I40:I42)</f>
        <v>894</v>
      </c>
      <c r="J39" s="5">
        <f>SUM(J40:J42)</f>
        <v>174776529</v>
      </c>
      <c r="K39" s="5">
        <f>(J39/I39)</f>
        <v>195499.47315436241</v>
      </c>
      <c r="L39" s="4"/>
      <c r="M39" s="4"/>
      <c r="N39" s="4"/>
      <c r="O39" s="4"/>
      <c r="P39" s="5"/>
      <c r="Q39" s="2"/>
      <c r="R39" s="3"/>
      <c r="S39" s="12"/>
      <c r="T39" s="56"/>
    </row>
    <row r="40" spans="1:20" ht="15" x14ac:dyDescent="0.25">
      <c r="A40" s="56"/>
      <c r="B40" s="14">
        <v>28</v>
      </c>
      <c r="C40" s="1" t="s">
        <v>25</v>
      </c>
      <c r="D40" s="76"/>
      <c r="E40" s="4">
        <v>114</v>
      </c>
      <c r="F40" s="4">
        <v>114</v>
      </c>
      <c r="G40" s="5">
        <v>26009341</v>
      </c>
      <c r="H40" s="4"/>
      <c r="I40" s="4">
        <v>114</v>
      </c>
      <c r="J40" s="5">
        <v>26009341</v>
      </c>
      <c r="K40" s="5">
        <f>(J40/I40)</f>
        <v>228152.11403508772</v>
      </c>
      <c r="L40" s="80">
        <v>7</v>
      </c>
      <c r="M40" s="4"/>
      <c r="N40" s="4">
        <v>0</v>
      </c>
      <c r="O40" s="4">
        <v>0</v>
      </c>
      <c r="P40" s="5">
        <v>0</v>
      </c>
      <c r="Q40" s="2"/>
      <c r="R40" s="3"/>
      <c r="S40" s="12"/>
      <c r="T40" s="56"/>
    </row>
    <row r="41" spans="1:20" ht="15" x14ac:dyDescent="0.25">
      <c r="A41" s="56"/>
      <c r="B41" s="14">
        <v>29</v>
      </c>
      <c r="C41" s="1" t="s">
        <v>26</v>
      </c>
      <c r="D41" s="76"/>
      <c r="E41" s="4">
        <v>301</v>
      </c>
      <c r="F41" s="4">
        <v>301</v>
      </c>
      <c r="G41" s="5">
        <v>63277500</v>
      </c>
      <c r="H41" s="4"/>
      <c r="I41" s="4">
        <v>301</v>
      </c>
      <c r="J41" s="5">
        <v>63277500</v>
      </c>
      <c r="K41" s="5">
        <f>(J41/I41)</f>
        <v>210224.25249169435</v>
      </c>
      <c r="L41" s="80">
        <v>11</v>
      </c>
      <c r="M41" s="4"/>
      <c r="N41" s="4">
        <v>0</v>
      </c>
      <c r="O41" s="4">
        <v>0</v>
      </c>
      <c r="P41" s="5">
        <v>0</v>
      </c>
      <c r="Q41" s="2"/>
      <c r="R41" s="3"/>
      <c r="S41" s="12"/>
      <c r="T41" s="56"/>
    </row>
    <row r="42" spans="1:20" ht="15" x14ac:dyDescent="0.25">
      <c r="A42" s="56"/>
      <c r="B42" s="14">
        <v>30</v>
      </c>
      <c r="C42" s="1" t="s">
        <v>27</v>
      </c>
      <c r="D42" s="76"/>
      <c r="E42" s="4">
        <v>479</v>
      </c>
      <c r="F42" s="4">
        <v>479</v>
      </c>
      <c r="G42" s="5">
        <v>85489688</v>
      </c>
      <c r="H42" s="4"/>
      <c r="I42" s="4">
        <v>479</v>
      </c>
      <c r="J42" s="5">
        <v>85489688</v>
      </c>
      <c r="K42" s="5">
        <f>(J42/I42)</f>
        <v>178475.34029227556</v>
      </c>
      <c r="L42" s="80">
        <v>16</v>
      </c>
      <c r="M42" s="4"/>
      <c r="N42" s="4">
        <v>0</v>
      </c>
      <c r="O42" s="4">
        <v>0</v>
      </c>
      <c r="P42" s="5">
        <v>0</v>
      </c>
      <c r="Q42" s="2"/>
      <c r="R42" s="3"/>
      <c r="S42" s="12"/>
      <c r="T42" s="56"/>
    </row>
    <row r="43" spans="1:20" ht="15" x14ac:dyDescent="0.25">
      <c r="A43" s="56"/>
      <c r="B43" s="14">
        <v>31</v>
      </c>
      <c r="C43" s="1"/>
      <c r="D43" s="76"/>
      <c r="E43" s="4"/>
      <c r="F43" s="4"/>
      <c r="G43" s="5"/>
      <c r="H43" s="4"/>
      <c r="I43" s="4"/>
      <c r="J43" s="5"/>
      <c r="K43" s="5"/>
      <c r="L43" s="4"/>
      <c r="M43" s="4"/>
      <c r="N43" s="4"/>
      <c r="O43" s="4"/>
      <c r="P43" s="5"/>
      <c r="Q43" s="2"/>
      <c r="R43" s="3"/>
      <c r="S43" s="12"/>
      <c r="T43" s="56"/>
    </row>
    <row r="44" spans="1:20" ht="15" x14ac:dyDescent="0.25">
      <c r="A44" s="56"/>
      <c r="B44" s="14">
        <v>32</v>
      </c>
      <c r="C44" s="79" t="s">
        <v>37</v>
      </c>
      <c r="D44" s="76"/>
      <c r="E44" s="4"/>
      <c r="F44" s="4"/>
      <c r="G44" s="5"/>
      <c r="H44" s="4"/>
      <c r="I44" s="4"/>
      <c r="J44" s="5"/>
      <c r="K44" s="5"/>
      <c r="L44" s="4"/>
      <c r="M44" s="4"/>
      <c r="N44" s="4"/>
      <c r="O44" s="4"/>
      <c r="P44" s="5"/>
      <c r="Q44" s="5"/>
      <c r="R44" s="7"/>
      <c r="S44" s="12"/>
      <c r="T44" s="56"/>
    </row>
    <row r="45" spans="1:20" ht="15" x14ac:dyDescent="0.25">
      <c r="A45" s="56"/>
      <c r="B45" s="14">
        <v>33</v>
      </c>
      <c r="C45" s="1" t="s">
        <v>41</v>
      </c>
      <c r="D45" s="76"/>
      <c r="E45" s="4"/>
      <c r="F45" s="4"/>
      <c r="G45" s="5"/>
      <c r="H45" s="4"/>
      <c r="I45" s="4"/>
      <c r="J45" s="5"/>
      <c r="K45" s="5"/>
      <c r="L45" s="4"/>
      <c r="M45" s="4"/>
      <c r="N45" s="4"/>
      <c r="O45" s="4"/>
      <c r="P45" s="5"/>
      <c r="Q45" s="5"/>
      <c r="R45" s="7"/>
      <c r="S45" s="12"/>
      <c r="T45" s="56"/>
    </row>
    <row r="46" spans="1:20" ht="15" x14ac:dyDescent="0.25">
      <c r="A46" s="56"/>
      <c r="B46" s="14">
        <v>34</v>
      </c>
      <c r="C46" s="82" t="s">
        <v>52</v>
      </c>
      <c r="D46" s="76"/>
      <c r="E46" s="4"/>
      <c r="F46" s="4"/>
      <c r="G46" s="5"/>
      <c r="H46" s="4"/>
      <c r="I46" s="4"/>
      <c r="J46" s="5"/>
      <c r="K46" s="5"/>
      <c r="L46" s="4"/>
      <c r="M46" s="4"/>
      <c r="N46" s="4"/>
      <c r="O46" s="4"/>
      <c r="P46" s="5"/>
      <c r="Q46" s="2"/>
      <c r="R46" s="3"/>
      <c r="S46" s="12"/>
      <c r="T46" s="56"/>
    </row>
    <row r="47" spans="1:20" ht="15" x14ac:dyDescent="0.25">
      <c r="A47" s="56"/>
      <c r="B47" s="14">
        <v>35</v>
      </c>
      <c r="C47" s="82" t="s">
        <v>53</v>
      </c>
      <c r="D47" s="76"/>
      <c r="E47" s="4"/>
      <c r="F47" s="4"/>
      <c r="G47" s="5"/>
      <c r="H47" s="4"/>
      <c r="I47" s="4"/>
      <c r="J47" s="5"/>
      <c r="K47" s="5"/>
      <c r="L47" s="4"/>
      <c r="M47" s="4"/>
      <c r="N47" s="4"/>
      <c r="O47" s="4"/>
      <c r="P47" s="5"/>
      <c r="Q47" s="5"/>
      <c r="R47" s="7"/>
      <c r="S47" s="12"/>
      <c r="T47" s="56"/>
    </row>
    <row r="48" spans="1:20" ht="15" x14ac:dyDescent="0.25">
      <c r="B48" s="14">
        <v>36</v>
      </c>
      <c r="C48" s="1" t="s">
        <v>28</v>
      </c>
      <c r="D48" s="76"/>
      <c r="E48" s="4">
        <v>29</v>
      </c>
      <c r="F48" s="4">
        <v>29</v>
      </c>
      <c r="G48" s="5">
        <v>8096265</v>
      </c>
      <c r="H48" s="4"/>
      <c r="I48" s="4">
        <v>29</v>
      </c>
      <c r="J48" s="5">
        <v>8096265</v>
      </c>
      <c r="K48" s="5">
        <f>(J48/I48)</f>
        <v>279181.55172413791</v>
      </c>
      <c r="L48" s="80">
        <v>1</v>
      </c>
      <c r="M48" s="4"/>
      <c r="N48" s="4">
        <v>0</v>
      </c>
      <c r="O48" s="4">
        <v>0</v>
      </c>
      <c r="P48" s="5">
        <v>0</v>
      </c>
      <c r="Q48" s="2"/>
      <c r="R48" s="3"/>
      <c r="S48" s="12"/>
      <c r="T48" s="56"/>
    </row>
    <row r="49" spans="1:20" ht="15" x14ac:dyDescent="0.25">
      <c r="B49" s="14">
        <v>37</v>
      </c>
      <c r="C49" s="1" t="s">
        <v>29</v>
      </c>
      <c r="D49" s="76"/>
      <c r="E49" s="4">
        <v>71</v>
      </c>
      <c r="F49" s="4">
        <v>71</v>
      </c>
      <c r="G49" s="5">
        <v>18805295</v>
      </c>
      <c r="H49" s="4"/>
      <c r="I49" s="4">
        <v>71</v>
      </c>
      <c r="J49" s="5">
        <v>18805295</v>
      </c>
      <c r="K49" s="5">
        <f>(J49/I49)</f>
        <v>264863.30985915492</v>
      </c>
      <c r="L49" s="80">
        <v>3</v>
      </c>
      <c r="M49" s="4"/>
      <c r="N49" s="4">
        <v>0</v>
      </c>
      <c r="O49" s="4">
        <v>0</v>
      </c>
      <c r="P49" s="5">
        <v>0</v>
      </c>
      <c r="Q49" s="2"/>
      <c r="R49" s="3"/>
      <c r="S49" s="12"/>
      <c r="T49" s="56"/>
    </row>
    <row r="50" spans="1:20" ht="15" x14ac:dyDescent="0.25">
      <c r="B50" s="14">
        <v>38</v>
      </c>
      <c r="C50" s="1"/>
      <c r="D50" s="76"/>
      <c r="E50" s="4"/>
      <c r="F50" s="4"/>
      <c r="G50" s="5"/>
      <c r="H50" s="4"/>
      <c r="I50" s="4"/>
      <c r="J50" s="5"/>
      <c r="K50" s="5"/>
      <c r="L50" s="4"/>
      <c r="M50" s="4"/>
      <c r="N50" s="4"/>
      <c r="O50" s="4"/>
      <c r="P50" s="5"/>
      <c r="Q50" s="2"/>
      <c r="R50" s="3"/>
      <c r="S50" s="12"/>
      <c r="T50" s="56"/>
    </row>
    <row r="51" spans="1:20" ht="15" x14ac:dyDescent="0.25">
      <c r="B51" s="14">
        <v>39</v>
      </c>
      <c r="C51" s="79" t="s">
        <v>38</v>
      </c>
      <c r="D51" s="76"/>
      <c r="E51" s="4"/>
      <c r="F51" s="4"/>
      <c r="G51" s="5"/>
      <c r="H51" s="4"/>
      <c r="I51" s="4"/>
      <c r="J51" s="5"/>
      <c r="K51" s="5"/>
      <c r="L51" s="4"/>
      <c r="M51" s="4"/>
      <c r="N51" s="4"/>
      <c r="O51" s="4"/>
      <c r="P51" s="5"/>
      <c r="Q51" s="5"/>
      <c r="R51" s="7"/>
      <c r="S51" s="12"/>
      <c r="T51" s="56"/>
    </row>
    <row r="52" spans="1:20" ht="15" x14ac:dyDescent="0.25">
      <c r="B52" s="14">
        <v>40</v>
      </c>
      <c r="C52" s="1" t="s">
        <v>42</v>
      </c>
      <c r="D52" s="76"/>
      <c r="E52" s="4"/>
      <c r="F52" s="4"/>
      <c r="G52" s="5"/>
      <c r="H52" s="4"/>
      <c r="I52" s="4"/>
      <c r="J52" s="5"/>
      <c r="K52" s="5"/>
      <c r="L52" s="4"/>
      <c r="M52" s="4"/>
      <c r="N52" s="4"/>
      <c r="O52" s="4"/>
      <c r="P52" s="5"/>
      <c r="Q52" s="5"/>
      <c r="R52" s="7"/>
      <c r="S52" s="12"/>
      <c r="T52" s="56"/>
    </row>
    <row r="53" spans="1:20" ht="15" x14ac:dyDescent="0.25">
      <c r="A53" s="56"/>
      <c r="B53" s="14">
        <v>41</v>
      </c>
      <c r="C53" s="82" t="s">
        <v>54</v>
      </c>
      <c r="D53" s="76"/>
      <c r="E53" s="4"/>
      <c r="F53" s="4"/>
      <c r="G53" s="5"/>
      <c r="H53" s="4"/>
      <c r="I53" s="4"/>
      <c r="J53" s="5"/>
      <c r="K53" s="5"/>
      <c r="L53" s="4"/>
      <c r="M53" s="4"/>
      <c r="N53" s="4"/>
      <c r="O53" s="4"/>
      <c r="P53" s="5"/>
      <c r="Q53" s="5"/>
      <c r="R53" s="7"/>
      <c r="S53" s="12"/>
      <c r="T53" s="56"/>
    </row>
    <row r="54" spans="1:20" ht="15" x14ac:dyDescent="0.25">
      <c r="A54" s="56"/>
      <c r="B54" s="14">
        <v>42</v>
      </c>
      <c r="C54" s="82" t="s">
        <v>55</v>
      </c>
      <c r="D54" s="76"/>
      <c r="E54" s="4"/>
      <c r="F54" s="4"/>
      <c r="G54" s="5"/>
      <c r="H54" s="4"/>
      <c r="I54" s="4"/>
      <c r="J54" s="5"/>
      <c r="K54" s="5"/>
      <c r="L54" s="4"/>
      <c r="M54" s="4"/>
      <c r="N54" s="4"/>
      <c r="O54" s="4"/>
      <c r="P54" s="5"/>
      <c r="Q54" s="5"/>
      <c r="R54" s="7"/>
      <c r="S54" s="12"/>
      <c r="T54" s="56"/>
    </row>
    <row r="55" spans="1:20" ht="15" x14ac:dyDescent="0.25">
      <c r="A55" s="56"/>
      <c r="B55" s="14">
        <v>43</v>
      </c>
      <c r="C55" s="1" t="s">
        <v>30</v>
      </c>
      <c r="D55" s="76"/>
      <c r="E55" s="4">
        <v>38</v>
      </c>
      <c r="F55" s="4">
        <v>38</v>
      </c>
      <c r="G55" s="5">
        <v>9396703</v>
      </c>
      <c r="H55" s="4"/>
      <c r="I55" s="4">
        <v>38</v>
      </c>
      <c r="J55" s="5">
        <v>9396703</v>
      </c>
      <c r="K55" s="5">
        <f>(J55/I55)</f>
        <v>247281.65789473685</v>
      </c>
      <c r="L55" s="80">
        <v>5</v>
      </c>
      <c r="M55" s="4"/>
      <c r="N55" s="4">
        <v>0</v>
      </c>
      <c r="O55" s="4">
        <v>0</v>
      </c>
      <c r="P55" s="5">
        <v>0</v>
      </c>
      <c r="Q55" s="5"/>
      <c r="R55" s="7"/>
      <c r="S55" s="12"/>
      <c r="T55" s="56"/>
    </row>
    <row r="56" spans="1:20" ht="15" x14ac:dyDescent="0.25">
      <c r="B56" s="14">
        <v>44</v>
      </c>
      <c r="C56" s="1" t="s">
        <v>43</v>
      </c>
      <c r="D56" s="76"/>
      <c r="E56" s="4"/>
      <c r="F56" s="4"/>
      <c r="G56" s="5"/>
      <c r="H56" s="4"/>
      <c r="I56" s="4"/>
      <c r="J56" s="5"/>
      <c r="K56" s="5"/>
      <c r="L56" s="4"/>
      <c r="M56" s="4"/>
      <c r="N56" s="4"/>
      <c r="O56" s="4"/>
      <c r="P56" s="5"/>
      <c r="Q56" s="5"/>
      <c r="R56" s="7"/>
      <c r="S56" s="12"/>
      <c r="T56" s="56"/>
    </row>
    <row r="57" spans="1:20" ht="15" x14ac:dyDescent="0.25">
      <c r="B57" s="14">
        <v>45</v>
      </c>
      <c r="C57" s="82" t="s">
        <v>56</v>
      </c>
      <c r="D57" s="76"/>
      <c r="E57" s="4">
        <v>1</v>
      </c>
      <c r="F57" s="4">
        <v>1</v>
      </c>
      <c r="G57" s="5">
        <v>185000</v>
      </c>
      <c r="H57" s="4"/>
      <c r="I57" s="4">
        <v>1</v>
      </c>
      <c r="J57" s="5">
        <v>185000</v>
      </c>
      <c r="K57" s="5">
        <f>(J57/I57)</f>
        <v>185000</v>
      </c>
      <c r="L57" s="4"/>
      <c r="M57" s="4"/>
      <c r="N57" s="4">
        <v>0</v>
      </c>
      <c r="O57" s="4">
        <v>0</v>
      </c>
      <c r="P57" s="5">
        <v>0</v>
      </c>
      <c r="Q57" s="5"/>
      <c r="R57" s="7"/>
      <c r="S57" s="12"/>
      <c r="T57" s="56"/>
    </row>
    <row r="58" spans="1:20" ht="15" x14ac:dyDescent="0.25">
      <c r="B58" s="14">
        <v>46</v>
      </c>
      <c r="C58" s="82" t="s">
        <v>57</v>
      </c>
      <c r="D58" s="76"/>
      <c r="E58" s="4"/>
      <c r="F58" s="4"/>
      <c r="G58" s="5"/>
      <c r="H58" s="4"/>
      <c r="I58" s="4"/>
      <c r="J58" s="5"/>
      <c r="K58" s="5"/>
      <c r="L58" s="4"/>
      <c r="M58" s="4"/>
      <c r="N58" s="4"/>
      <c r="O58" s="4"/>
      <c r="P58" s="5"/>
      <c r="Q58" s="2"/>
      <c r="R58" s="3"/>
      <c r="S58" s="12"/>
      <c r="T58" s="56"/>
    </row>
    <row r="59" spans="1:20" ht="15" x14ac:dyDescent="0.25">
      <c r="B59" s="14">
        <v>47</v>
      </c>
      <c r="C59" s="1" t="s">
        <v>31</v>
      </c>
      <c r="D59" s="76"/>
      <c r="E59" s="4">
        <v>81</v>
      </c>
      <c r="F59" s="4">
        <v>81</v>
      </c>
      <c r="G59" s="5">
        <v>18177950</v>
      </c>
      <c r="H59" s="4"/>
      <c r="I59" s="4">
        <v>81</v>
      </c>
      <c r="J59" s="5">
        <v>18177950</v>
      </c>
      <c r="K59" s="5">
        <f>(J59/I59)</f>
        <v>224419.13580246913</v>
      </c>
      <c r="L59" s="80">
        <v>9</v>
      </c>
      <c r="M59" s="4"/>
      <c r="N59" s="4">
        <v>0</v>
      </c>
      <c r="O59" s="4">
        <v>0</v>
      </c>
      <c r="P59" s="5">
        <v>0</v>
      </c>
      <c r="Q59" s="2"/>
      <c r="R59" s="3"/>
      <c r="S59" s="12"/>
      <c r="T59" s="56"/>
    </row>
    <row r="60" spans="1:20" ht="15" x14ac:dyDescent="0.25">
      <c r="B60" s="14">
        <v>48</v>
      </c>
      <c r="C60" s="1" t="s">
        <v>44</v>
      </c>
      <c r="D60" s="76"/>
      <c r="E60" s="4"/>
      <c r="F60" s="4"/>
      <c r="G60" s="5"/>
      <c r="H60" s="4"/>
      <c r="I60" s="4"/>
      <c r="J60" s="5"/>
      <c r="K60" s="5"/>
      <c r="L60" s="4"/>
      <c r="M60" s="4"/>
      <c r="N60" s="4"/>
      <c r="O60" s="4"/>
      <c r="P60" s="5"/>
      <c r="Q60" s="5"/>
      <c r="R60" s="7"/>
      <c r="S60" s="12"/>
      <c r="T60" s="56"/>
    </row>
    <row r="61" spans="1:20" ht="15" x14ac:dyDescent="0.25">
      <c r="B61" s="14">
        <v>49</v>
      </c>
      <c r="C61" s="82" t="s">
        <v>58</v>
      </c>
      <c r="D61" s="76"/>
      <c r="E61" s="4">
        <v>17</v>
      </c>
      <c r="F61" s="4">
        <v>17</v>
      </c>
      <c r="G61" s="5">
        <v>4925166</v>
      </c>
      <c r="H61" s="4"/>
      <c r="I61" s="4">
        <v>17</v>
      </c>
      <c r="J61" s="5">
        <v>4925166</v>
      </c>
      <c r="K61" s="5">
        <f>(J61/I61)</f>
        <v>289715.64705882355</v>
      </c>
      <c r="L61" s="4"/>
      <c r="M61" s="4"/>
      <c r="N61" s="4">
        <v>0</v>
      </c>
      <c r="O61" s="4">
        <v>0</v>
      </c>
      <c r="P61" s="5">
        <v>0</v>
      </c>
      <c r="Q61" s="5"/>
      <c r="R61" s="7"/>
      <c r="S61" s="12"/>
      <c r="T61" s="56"/>
    </row>
    <row r="62" spans="1:20" x14ac:dyDescent="0.2">
      <c r="B62" s="14">
        <v>50</v>
      </c>
      <c r="C62" s="83"/>
      <c r="D62" s="76"/>
      <c r="E62" s="4"/>
      <c r="F62" s="4"/>
      <c r="G62" s="5"/>
      <c r="H62" s="4"/>
      <c r="I62" s="4"/>
      <c r="J62" s="5"/>
      <c r="K62" s="5"/>
      <c r="L62" s="4"/>
      <c r="M62" s="4"/>
      <c r="N62" s="4"/>
      <c r="O62" s="4"/>
      <c r="P62" s="5"/>
      <c r="Q62" s="5"/>
      <c r="R62" s="7"/>
      <c r="S62" s="12"/>
      <c r="T62" s="56"/>
    </row>
    <row r="63" spans="1:20" ht="15" x14ac:dyDescent="0.25">
      <c r="B63" s="14">
        <v>51</v>
      </c>
      <c r="C63" s="79" t="s">
        <v>39</v>
      </c>
      <c r="D63" s="76"/>
      <c r="E63" s="4"/>
      <c r="F63" s="4"/>
      <c r="G63" s="5"/>
      <c r="H63" s="4"/>
      <c r="I63" s="4"/>
      <c r="J63" s="5"/>
      <c r="K63" s="5"/>
      <c r="L63" s="4"/>
      <c r="M63" s="4"/>
      <c r="N63" s="4"/>
      <c r="O63" s="4"/>
      <c r="P63" s="5"/>
      <c r="Q63" s="5"/>
      <c r="R63" s="7"/>
      <c r="S63" s="12"/>
      <c r="T63" s="56"/>
    </row>
    <row r="64" spans="1:20" ht="15" x14ac:dyDescent="0.25">
      <c r="B64" s="14">
        <v>52</v>
      </c>
      <c r="C64" s="1" t="s">
        <v>45</v>
      </c>
      <c r="D64" s="76"/>
      <c r="E64" s="4"/>
      <c r="F64" s="4"/>
      <c r="G64" s="5"/>
      <c r="H64" s="4"/>
      <c r="I64" s="4"/>
      <c r="J64" s="5"/>
      <c r="K64" s="5"/>
      <c r="L64" s="4"/>
      <c r="M64" s="4"/>
      <c r="N64" s="4"/>
      <c r="O64" s="4"/>
      <c r="P64" s="5"/>
      <c r="Q64" s="2"/>
      <c r="R64" s="3"/>
      <c r="S64" s="12"/>
      <c r="T64" s="56"/>
    </row>
    <row r="65" spans="2:20" ht="15" x14ac:dyDescent="0.25">
      <c r="B65" s="14">
        <v>53</v>
      </c>
      <c r="C65" s="1" t="s">
        <v>59</v>
      </c>
      <c r="D65" s="76"/>
      <c r="E65" s="4">
        <v>10</v>
      </c>
      <c r="F65" s="4">
        <v>10</v>
      </c>
      <c r="G65" s="5">
        <v>1540620</v>
      </c>
      <c r="H65" s="4"/>
      <c r="I65" s="4">
        <v>10</v>
      </c>
      <c r="J65" s="5">
        <v>1540620</v>
      </c>
      <c r="K65" s="5">
        <f>(J65/I65)</f>
        <v>154062</v>
      </c>
      <c r="L65" s="80">
        <v>18</v>
      </c>
      <c r="M65" s="4"/>
      <c r="N65" s="4">
        <v>0</v>
      </c>
      <c r="O65" s="4">
        <v>0</v>
      </c>
      <c r="P65" s="5">
        <v>0</v>
      </c>
      <c r="Q65" s="2"/>
      <c r="R65" s="3"/>
      <c r="S65" s="12"/>
      <c r="T65" s="12"/>
    </row>
    <row r="66" spans="2:20" ht="15" x14ac:dyDescent="0.25">
      <c r="B66" s="14">
        <v>54</v>
      </c>
      <c r="C66" s="1" t="s">
        <v>32</v>
      </c>
      <c r="D66" s="76"/>
      <c r="E66" s="4">
        <v>61</v>
      </c>
      <c r="F66" s="4">
        <v>63</v>
      </c>
      <c r="G66" s="5">
        <v>10917768</v>
      </c>
      <c r="H66" s="4"/>
      <c r="I66" s="4">
        <v>59</v>
      </c>
      <c r="J66" s="5">
        <v>10600768</v>
      </c>
      <c r="K66" s="5">
        <f>(J66/I66)</f>
        <v>179674.03389830509</v>
      </c>
      <c r="L66" s="80">
        <v>15</v>
      </c>
      <c r="M66" s="4"/>
      <c r="N66" s="4">
        <v>0</v>
      </c>
      <c r="O66" s="4">
        <v>0</v>
      </c>
      <c r="P66" s="5">
        <v>0</v>
      </c>
      <c r="Q66" s="2"/>
      <c r="R66" s="3"/>
      <c r="S66" s="12"/>
      <c r="T66" s="12"/>
    </row>
    <row r="67" spans="2:20" ht="15" x14ac:dyDescent="0.25">
      <c r="B67" s="14">
        <v>55</v>
      </c>
      <c r="C67" s="1" t="s">
        <v>60</v>
      </c>
      <c r="D67" s="76"/>
      <c r="E67" s="4"/>
      <c r="F67" s="4"/>
      <c r="G67" s="5"/>
      <c r="H67" s="4"/>
      <c r="I67" s="4"/>
      <c r="J67" s="5"/>
      <c r="K67" s="5"/>
      <c r="L67" s="4"/>
      <c r="M67" s="4"/>
      <c r="N67" s="4"/>
      <c r="O67" s="4"/>
      <c r="P67" s="5"/>
      <c r="Q67" s="5"/>
      <c r="R67" s="7"/>
      <c r="S67" s="12"/>
      <c r="T67" s="12"/>
    </row>
    <row r="68" spans="2:20" ht="15" x14ac:dyDescent="0.25">
      <c r="B68" s="13"/>
      <c r="C68" s="82" t="s">
        <v>61</v>
      </c>
      <c r="D68" s="76"/>
      <c r="E68" s="4">
        <v>9</v>
      </c>
      <c r="F68" s="4">
        <v>9</v>
      </c>
      <c r="G68" s="5">
        <v>3333064</v>
      </c>
      <c r="H68" s="4"/>
      <c r="I68" s="4">
        <v>9</v>
      </c>
      <c r="J68" s="5">
        <v>3333064</v>
      </c>
      <c r="K68" s="5">
        <f>(J68/I68)</f>
        <v>370340.44444444444</v>
      </c>
      <c r="L68" s="4"/>
      <c r="M68" s="4"/>
      <c r="N68" s="4">
        <v>0</v>
      </c>
      <c r="O68" s="4">
        <v>0</v>
      </c>
      <c r="P68" s="5">
        <v>0</v>
      </c>
      <c r="Q68" s="2"/>
      <c r="R68" s="3"/>
      <c r="S68" s="12"/>
      <c r="T68" s="12"/>
    </row>
    <row r="69" spans="2:20" ht="15" thickBot="1" x14ac:dyDescent="0.25">
      <c r="B69" s="69"/>
      <c r="C69" s="84"/>
      <c r="D69" s="85"/>
      <c r="E69" s="86"/>
      <c r="F69" s="65"/>
      <c r="G69" s="66"/>
      <c r="H69" s="65"/>
      <c r="I69" s="65"/>
      <c r="J69" s="66"/>
      <c r="K69" s="66"/>
      <c r="L69" s="67"/>
      <c r="M69" s="65"/>
      <c r="N69" s="65"/>
      <c r="O69" s="65"/>
      <c r="P69" s="66"/>
      <c r="Q69" s="66"/>
      <c r="R69" s="68"/>
      <c r="S69" s="12"/>
      <c r="T69" s="12"/>
    </row>
    <row r="70" spans="2:20" ht="15" thickTop="1" x14ac:dyDescent="0.2">
      <c r="B70" s="69"/>
      <c r="D70" s="13"/>
      <c r="E70" s="70"/>
      <c r="F70" s="70"/>
      <c r="G70" s="71"/>
      <c r="H70" s="70"/>
      <c r="I70" s="70"/>
      <c r="J70" s="71"/>
      <c r="K70" s="71"/>
      <c r="L70" s="72"/>
      <c r="M70" s="70"/>
      <c r="N70" s="70"/>
      <c r="O70" s="70"/>
      <c r="P70" s="71"/>
      <c r="Q70" s="71"/>
      <c r="R70" s="71"/>
      <c r="T70" s="12"/>
    </row>
    <row r="71" spans="2:20" ht="14.25" x14ac:dyDescent="0.2">
      <c r="B71" s="69"/>
      <c r="D71" s="13"/>
      <c r="E71" s="70"/>
      <c r="T71" s="12"/>
    </row>
    <row r="72" spans="2:20" ht="14.25" x14ac:dyDescent="0.2">
      <c r="B72" s="69"/>
      <c r="C72" s="73" t="s">
        <v>62</v>
      </c>
      <c r="T72" s="12"/>
    </row>
    <row r="73" spans="2:20" ht="14.25" x14ac:dyDescent="0.2">
      <c r="B73" s="69"/>
      <c r="C73" s="73" t="s">
        <v>33</v>
      </c>
      <c r="T73" s="12"/>
    </row>
    <row r="74" spans="2:20" x14ac:dyDescent="0.2">
      <c r="B74" s="69"/>
      <c r="C74" s="74" t="s">
        <v>34</v>
      </c>
      <c r="T74" s="12"/>
    </row>
    <row r="75" spans="2:20" x14ac:dyDescent="0.2">
      <c r="B75" s="69"/>
      <c r="C75" s="74" t="s">
        <v>35</v>
      </c>
    </row>
    <row r="76" spans="2:20" x14ac:dyDescent="0.2">
      <c r="B76" s="69"/>
      <c r="C76" s="74" t="s">
        <v>36</v>
      </c>
    </row>
    <row r="77" spans="2:20" x14ac:dyDescent="0.2">
      <c r="B77" s="56"/>
      <c r="C77" s="74" t="s">
        <v>46</v>
      </c>
    </row>
    <row r="78" spans="2:20" x14ac:dyDescent="0.2">
      <c r="B78" s="56"/>
      <c r="C78" s="74" t="s">
        <v>47</v>
      </c>
    </row>
    <row r="79" spans="2:20" x14ac:dyDescent="0.2">
      <c r="B79" s="56"/>
      <c r="C79" s="74" t="s">
        <v>48</v>
      </c>
    </row>
    <row r="80" spans="2:20" x14ac:dyDescent="0.2">
      <c r="C80" s="69" t="s">
        <v>49</v>
      </c>
    </row>
    <row r="81" spans="3:3" x14ac:dyDescent="0.2">
      <c r="C81" s="69" t="s">
        <v>50</v>
      </c>
    </row>
    <row r="82" spans="3:3" x14ac:dyDescent="0.2">
      <c r="C82" s="69" t="s">
        <v>51</v>
      </c>
    </row>
  </sheetData>
  <phoneticPr fontId="0" type="noConversion"/>
  <pageMargins left="0.75" right="0.75" top="1" bottom="1" header="0.5" footer="0.5"/>
  <pageSetup scale="4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A8E75-C64A-4F50-AD35-629E94D50D7F}"/>
</file>

<file path=customXml/itemProps2.xml><?xml version="1.0" encoding="utf-8"?>
<ds:datastoreItem xmlns:ds="http://schemas.openxmlformats.org/officeDocument/2006/customXml" ds:itemID="{B502BCB7-F721-4265-BE4F-734BA2AA1FDC}"/>
</file>

<file path=customXml/itemProps3.xml><?xml version="1.0" encoding="utf-8"?>
<ds:datastoreItem xmlns:ds="http://schemas.openxmlformats.org/officeDocument/2006/customXml" ds:itemID="{B6E8D295-9E2D-4D5A-879E-C00F54C9B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2018-06-27T13:28:08Z</cp:lastPrinted>
  <dcterms:created xsi:type="dcterms:W3CDTF">2003-04-24T14:06:32Z</dcterms:created>
  <dcterms:modified xsi:type="dcterms:W3CDTF">2018-06-27T13:28:36Z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