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Aug18\"/>
    </mc:Choice>
  </mc:AlternateContent>
  <xr:revisionPtr revIDLastSave="0" documentId="8_{3E79EA15-7B9D-4D62-9EB2-D36681BF96F5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C" sheetId="1" r:id="rId1"/>
  </sheets>
  <definedNames>
    <definedName name="_xlnm.Print_Area" localSheetId="0">'2C'!$B$2:$U$83</definedName>
  </definedNames>
  <calcPr calcId="179017"/>
</workbook>
</file>

<file path=xl/calcChain.xml><?xml version="1.0" encoding="utf-8"?>
<calcChain xmlns="http://schemas.openxmlformats.org/spreadsheetml/2006/main">
  <c r="M70" i="1" l="1"/>
  <c r="L70" i="1"/>
  <c r="M68" i="1"/>
  <c r="L68" i="1"/>
  <c r="M67" i="1"/>
  <c r="L67" i="1"/>
  <c r="M63" i="1"/>
  <c r="L63" i="1"/>
  <c r="M61" i="1"/>
  <c r="L61" i="1"/>
  <c r="M59" i="1"/>
  <c r="L59" i="1"/>
  <c r="M57" i="1"/>
  <c r="L57" i="1"/>
  <c r="M51" i="1"/>
  <c r="L51" i="1"/>
  <c r="M50" i="1"/>
  <c r="L50" i="1"/>
  <c r="M44" i="1"/>
  <c r="L44" i="1"/>
  <c r="M43" i="1"/>
  <c r="L43" i="1"/>
  <c r="M42" i="1"/>
  <c r="L42" i="1"/>
  <c r="M41" i="1"/>
  <c r="L41" i="1"/>
  <c r="M39" i="1"/>
  <c r="L39" i="1"/>
  <c r="M38" i="1"/>
  <c r="L38" i="1"/>
  <c r="M37" i="1"/>
  <c r="L37" i="1"/>
  <c r="M36" i="1"/>
  <c r="L36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S70" i="1"/>
  <c r="R70" i="1"/>
  <c r="S68" i="1"/>
  <c r="R68" i="1"/>
  <c r="S67" i="1"/>
  <c r="R67" i="1"/>
  <c r="S63" i="1"/>
  <c r="R63" i="1"/>
  <c r="S61" i="1"/>
  <c r="R61" i="1"/>
  <c r="S59" i="1"/>
  <c r="R59" i="1"/>
  <c r="S57" i="1"/>
  <c r="R57" i="1"/>
  <c r="S51" i="1"/>
  <c r="R51" i="1"/>
  <c r="S50" i="1"/>
  <c r="R50" i="1"/>
  <c r="S44" i="1"/>
  <c r="R44" i="1"/>
  <c r="S43" i="1"/>
  <c r="R43" i="1"/>
  <c r="S42" i="1"/>
  <c r="R42" i="1"/>
  <c r="S41" i="1"/>
  <c r="R41" i="1"/>
  <c r="S39" i="1"/>
  <c r="R39" i="1"/>
  <c r="S38" i="1"/>
  <c r="R38" i="1"/>
  <c r="S37" i="1"/>
  <c r="R37" i="1"/>
  <c r="S36" i="1"/>
  <c r="R36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M15" i="1"/>
  <c r="L15" i="1"/>
  <c r="R15" i="1"/>
  <c r="S15" i="1"/>
  <c r="P70" i="1"/>
  <c r="Q70" i="1" s="1"/>
  <c r="J70" i="1"/>
  <c r="K70" i="1" s="1"/>
  <c r="I70" i="1"/>
  <c r="F70" i="1"/>
  <c r="P68" i="1"/>
  <c r="Q68" i="1" s="1"/>
  <c r="K68" i="1"/>
  <c r="J68" i="1"/>
  <c r="I68" i="1"/>
  <c r="F68" i="1"/>
  <c r="P67" i="1"/>
  <c r="Q67" i="1" s="1"/>
  <c r="J67" i="1"/>
  <c r="K67" i="1" s="1"/>
  <c r="I67" i="1"/>
  <c r="F67" i="1"/>
  <c r="Q63" i="1"/>
  <c r="P63" i="1"/>
  <c r="J63" i="1"/>
  <c r="K63" i="1" s="1"/>
  <c r="I63" i="1"/>
  <c r="F63" i="1"/>
  <c r="P61" i="1"/>
  <c r="Q61" i="1" s="1"/>
  <c r="J61" i="1"/>
  <c r="K61" i="1" s="1"/>
  <c r="I61" i="1"/>
  <c r="F61" i="1"/>
  <c r="P57" i="1"/>
  <c r="Q57" i="1" s="1"/>
  <c r="J57" i="1"/>
  <c r="K57" i="1" s="1"/>
  <c r="I57" i="1"/>
  <c r="F57" i="1"/>
  <c r="P51" i="1"/>
  <c r="Q51" i="1" s="1"/>
  <c r="K51" i="1"/>
  <c r="J51" i="1"/>
  <c r="I51" i="1"/>
  <c r="F51" i="1"/>
  <c r="P50" i="1"/>
  <c r="Q50" i="1" s="1"/>
  <c r="K50" i="1"/>
  <c r="J50" i="1"/>
  <c r="I50" i="1"/>
  <c r="F50" i="1"/>
  <c r="P44" i="1"/>
  <c r="Q44" i="1" s="1"/>
  <c r="J44" i="1"/>
  <c r="K44" i="1" s="1"/>
  <c r="I44" i="1"/>
  <c r="F44" i="1"/>
  <c r="Q43" i="1"/>
  <c r="P43" i="1"/>
  <c r="J43" i="1"/>
  <c r="K43" i="1" s="1"/>
  <c r="I43" i="1"/>
  <c r="F43" i="1"/>
  <c r="P42" i="1"/>
  <c r="Q42" i="1" s="1"/>
  <c r="J42" i="1"/>
  <c r="K42" i="1" s="1"/>
  <c r="I42" i="1"/>
  <c r="F42" i="1"/>
  <c r="H41" i="1"/>
  <c r="G41" i="1"/>
  <c r="J41" i="1" s="1"/>
  <c r="K41" i="1" s="1"/>
  <c r="E41" i="1"/>
  <c r="P41" i="1" s="1"/>
  <c r="Q41" i="1" s="1"/>
  <c r="D41" i="1"/>
  <c r="P39" i="1"/>
  <c r="Q39" i="1" s="1"/>
  <c r="J39" i="1"/>
  <c r="K39" i="1" s="1"/>
  <c r="I39" i="1"/>
  <c r="F39" i="1"/>
  <c r="P38" i="1"/>
  <c r="Q38" i="1" s="1"/>
  <c r="K38" i="1"/>
  <c r="J38" i="1"/>
  <c r="I38" i="1"/>
  <c r="F38" i="1"/>
  <c r="P37" i="1"/>
  <c r="Q37" i="1" s="1"/>
  <c r="J37" i="1"/>
  <c r="K37" i="1" s="1"/>
  <c r="I37" i="1"/>
  <c r="F37" i="1"/>
  <c r="H36" i="1"/>
  <c r="G36" i="1"/>
  <c r="E36" i="1"/>
  <c r="D36" i="1"/>
  <c r="P34" i="1"/>
  <c r="Q34" i="1" s="1"/>
  <c r="J34" i="1"/>
  <c r="K34" i="1" s="1"/>
  <c r="I34" i="1"/>
  <c r="F34" i="1"/>
  <c r="P33" i="1"/>
  <c r="Q33" i="1" s="1"/>
  <c r="J33" i="1"/>
  <c r="K33" i="1" s="1"/>
  <c r="I33" i="1"/>
  <c r="F33" i="1"/>
  <c r="P32" i="1"/>
  <c r="Q32" i="1" s="1"/>
  <c r="J32" i="1"/>
  <c r="K32" i="1" s="1"/>
  <c r="I32" i="1"/>
  <c r="F32" i="1"/>
  <c r="P31" i="1"/>
  <c r="Q31" i="1" s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J29" i="1"/>
  <c r="K29" i="1" s="1"/>
  <c r="I29" i="1"/>
  <c r="F29" i="1"/>
  <c r="I28" i="1"/>
  <c r="H28" i="1"/>
  <c r="G28" i="1"/>
  <c r="E28" i="1"/>
  <c r="P28" i="1" s="1"/>
  <c r="Q28" i="1" s="1"/>
  <c r="D28" i="1"/>
  <c r="H25" i="1"/>
  <c r="G25" i="1"/>
  <c r="F25" i="1"/>
  <c r="E25" i="1"/>
  <c r="D25" i="1"/>
  <c r="H24" i="1"/>
  <c r="G24" i="1"/>
  <c r="E24" i="1"/>
  <c r="E23" i="1" s="1"/>
  <c r="D24" i="1"/>
  <c r="I22" i="1"/>
  <c r="H22" i="1"/>
  <c r="G22" i="1"/>
  <c r="E22" i="1"/>
  <c r="P22" i="1" s="1"/>
  <c r="Q22" i="1" s="1"/>
  <c r="D22" i="1"/>
  <c r="H21" i="1"/>
  <c r="G21" i="1"/>
  <c r="F21" i="1"/>
  <c r="E21" i="1"/>
  <c r="D21" i="1"/>
  <c r="H20" i="1"/>
  <c r="G20" i="1"/>
  <c r="E20" i="1"/>
  <c r="E19" i="1" s="1"/>
  <c r="D20" i="1"/>
  <c r="P15" i="1"/>
  <c r="Q15" i="1" s="1"/>
  <c r="J15" i="1"/>
  <c r="K15" i="1" s="1"/>
  <c r="I15" i="1"/>
  <c r="F15" i="1"/>
  <c r="G19" i="1" l="1"/>
  <c r="G17" i="1" s="1"/>
  <c r="I21" i="1"/>
  <c r="G23" i="1"/>
  <c r="I25" i="1"/>
  <c r="I36" i="1"/>
  <c r="J21" i="1"/>
  <c r="K21" i="1" s="1"/>
  <c r="J25" i="1"/>
  <c r="K25" i="1" s="1"/>
  <c r="P21" i="1"/>
  <c r="Q21" i="1" s="1"/>
  <c r="P25" i="1"/>
  <c r="Q25" i="1" s="1"/>
  <c r="P36" i="1"/>
  <c r="Q36" i="1" s="1"/>
  <c r="J36" i="1"/>
  <c r="K36" i="1" s="1"/>
  <c r="F36" i="1"/>
  <c r="P20" i="1"/>
  <c r="Q20" i="1" s="1"/>
  <c r="P24" i="1"/>
  <c r="Q24" i="1" s="1"/>
  <c r="P23" i="1"/>
  <c r="Q23" i="1" s="1"/>
  <c r="D19" i="1"/>
  <c r="F20" i="1"/>
  <c r="J22" i="1"/>
  <c r="K22" i="1" s="1"/>
  <c r="D23" i="1"/>
  <c r="F24" i="1"/>
  <c r="J28" i="1"/>
  <c r="K28" i="1" s="1"/>
  <c r="F41" i="1"/>
  <c r="E17" i="1"/>
  <c r="H19" i="1"/>
  <c r="J20" i="1"/>
  <c r="K20" i="1" s="1"/>
  <c r="F22" i="1"/>
  <c r="H23" i="1"/>
  <c r="J24" i="1"/>
  <c r="K24" i="1" s="1"/>
  <c r="F28" i="1"/>
  <c r="P19" i="1"/>
  <c r="Q19" i="1" s="1"/>
  <c r="I20" i="1"/>
  <c r="I24" i="1"/>
  <c r="I41" i="1"/>
  <c r="J23" i="1" l="1"/>
  <c r="K23" i="1" s="1"/>
  <c r="H17" i="1"/>
  <c r="I19" i="1"/>
  <c r="J19" i="1"/>
  <c r="K19" i="1" s="1"/>
  <c r="D17" i="1"/>
  <c r="F23" i="1"/>
  <c r="I23" i="1"/>
  <c r="F19" i="1"/>
  <c r="I17" i="1" l="1"/>
  <c r="P17" i="1"/>
  <c r="Q17" i="1" s="1"/>
  <c r="J17" i="1"/>
  <c r="K17" i="1" s="1"/>
  <c r="F17" i="1"/>
</calcChain>
</file>

<file path=xl/sharedStrings.xml><?xml version="1.0" encoding="utf-8"?>
<sst xmlns="http://schemas.openxmlformats.org/spreadsheetml/2006/main" count="93" uniqueCount="75">
  <si>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</si>
  <si>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</si>
  <si>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</si>
  <si>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</si>
  <si>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</si>
  <si>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</si>
  <si>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</si>
  <si>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</si>
  <si>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</si>
  <si>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</si>
  <si>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</si>
  <si>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</si>
  <si>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2C.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</si>
  <si>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</si>
  <si>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</si>
  <si>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</si>
  <si>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</si>
  <si>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</si>
  <si>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</si>
  <si>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</si>
  <si>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</si>
  <si>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</si>
  <si>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</si>
  <si>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</si>
  <si>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</si>
  <si>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</si>
  <si>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</si>
  <si>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</si>
  <si>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</si>
  <si>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</si>
  <si>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</si>
  <si>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</si>
  <si>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</si>
  <si>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</si>
  <si>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</si>
  <si>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</si>
  <si>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</si>
  <si>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</si>
  <si>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</si>
  <si>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</si>
  <si>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</si>
  <si>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</si>
  <si>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</si>
  <si>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</si>
  <si>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</si>
  <si>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</si>
  <si>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</si>
  <si>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</si>
  <si>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</si>
  <si>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</si>
  <si>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</si>
  <si>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</si>
  <si>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</si>
  <si>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</si>
  <si>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</si>
  <si>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</si>
  <si>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</si>
  <si>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</si>
  <si>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</si>
  <si>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</si>
  <si>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</si>
  <si>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SERVICES.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</si>
  <si>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</si>
  <si>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</si>
  <si>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</si>
  <si>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</si>
  <si>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YEAR TO DATE AUGUST  2018 AND 2015</t>
  </si>
  <si>
    <t>AUGUST 2018</t>
  </si>
  <si>
    <t>AUGUST 2015</t>
  </si>
  <si>
    <t>2018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</si>
  <si>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</si>
  <si>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</si>
  <si>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</si>
  <si>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</si>
  <si>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SOURCE:  U. S. DEPARTMENT OF COMMERCE.  BUREAU OF THE CENSUS. 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</si>
</sst>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3" x14ac:knownFonts="1">
    <font>
      <sz val="10"/>
      <name val="Arial"/>
    </font>
    <font>
      <b/>
      <sz val="10"/>
      <name val="Arial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2"/>
      <name val="Cambria"/>
      <family val="1"/>
      <scheme val="major"/>
    </font>
    <font>
      <i/>
      <sz val="11"/>
      <name val="Cambria"/>
      <family val="1"/>
      <scheme val="major"/>
    </font>
    <font>
      <b/>
      <i/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Arial"/>
      <family val="2"/>
    </font>
    <font>
      <sz val="12"/>
      <color theme="1"/>
      <name val="Cambria"/>
      <family val="1"/>
      <scheme val="major"/>
    </font>
    <font>
      <b/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4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Continuous"/>
    </xf>
    <xf numFmtId="10" fontId="0" fillId="0" borderId="0" xfId="0" applyNumberFormat="1"/>
    <xf numFmtId="41" fontId="2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41" fontId="2" fillId="0" borderId="9" xfId="0" applyNumberFormat="1" applyFont="1" applyBorder="1"/>
    <xf numFmtId="41" fontId="2" fillId="0" borderId="0" xfId="0" applyNumberFormat="1" applyFont="1" applyBorder="1"/>
    <xf numFmtId="41" fontId="2" fillId="0" borderId="10" xfId="0" applyNumberFormat="1" applyFont="1" applyBorder="1"/>
    <xf numFmtId="41" fontId="2" fillId="0" borderId="15" xfId="0" applyNumberFormat="1" applyFont="1" applyBorder="1"/>
    <xf numFmtId="41" fontId="2" fillId="0" borderId="5" xfId="0" applyNumberFormat="1" applyFont="1" applyBorder="1"/>
    <xf numFmtId="0" fontId="3" fillId="0" borderId="9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3" fillId="0" borderId="22" xfId="0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25" xfId="0" applyFont="1" applyBorder="1" applyAlignment="1">
      <alignment horizontal="centerContinuous"/>
    </xf>
    <xf numFmtId="0" fontId="3" fillId="0" borderId="16" xfId="0" applyFont="1" applyBorder="1"/>
    <xf numFmtId="0" fontId="3" fillId="0" borderId="17" xfId="0" applyFont="1" applyBorder="1"/>
    <xf numFmtId="41" fontId="2" fillId="0" borderId="28" xfId="0" applyNumberFormat="1" applyFont="1" applyBorder="1"/>
    <xf numFmtId="41" fontId="2" fillId="0" borderId="27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Continuous"/>
    </xf>
    <xf numFmtId="0" fontId="3" fillId="0" borderId="3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1" fontId="2" fillId="0" borderId="16" xfId="0" applyNumberFormat="1" applyFont="1" applyBorder="1"/>
    <xf numFmtId="41" fontId="2" fillId="0" borderId="18" xfId="0" applyNumberFormat="1" applyFont="1" applyBorder="1"/>
    <xf numFmtId="41" fontId="2" fillId="0" borderId="19" xfId="0" applyNumberFormat="1" applyFont="1" applyBorder="1"/>
    <xf numFmtId="0" fontId="2" fillId="0" borderId="18" xfId="0" applyFont="1" applyBorder="1"/>
    <xf numFmtId="1" fontId="2" fillId="0" borderId="1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41" fontId="3" fillId="0" borderId="4" xfId="0" applyNumberFormat="1" applyFont="1" applyBorder="1"/>
    <xf numFmtId="41" fontId="3" fillId="0" borderId="0" xfId="0" applyNumberFormat="1" applyFont="1" applyBorder="1"/>
    <xf numFmtId="41" fontId="4" fillId="0" borderId="18" xfId="0" applyNumberFormat="1" applyFont="1" applyBorder="1"/>
    <xf numFmtId="10" fontId="3" fillId="0" borderId="18" xfId="0" applyNumberFormat="1" applyFont="1" applyBorder="1"/>
    <xf numFmtId="41" fontId="3" fillId="0" borderId="18" xfId="0" applyNumberFormat="1" applyFont="1" applyBorder="1"/>
    <xf numFmtId="10" fontId="3" fillId="0" borderId="19" xfId="0" applyNumberFormat="1" applyFont="1" applyBorder="1"/>
    <xf numFmtId="3" fontId="3" fillId="0" borderId="32" xfId="0" applyNumberFormat="1" applyFont="1" applyBorder="1"/>
    <xf numFmtId="10" fontId="3" fillId="0" borderId="18" xfId="0" applyNumberFormat="1" applyFont="1" applyBorder="1" applyAlignment="1">
      <alignment horizontal="center"/>
    </xf>
    <xf numFmtId="3" fontId="3" fillId="0" borderId="18" xfId="0" applyNumberFormat="1" applyFont="1" applyBorder="1"/>
    <xf numFmtId="3" fontId="3" fillId="0" borderId="4" xfId="0" applyNumberFormat="1" applyFont="1" applyBorder="1"/>
    <xf numFmtId="41" fontId="5" fillId="0" borderId="18" xfId="0" applyNumberFormat="1" applyFont="1" applyBorder="1"/>
    <xf numFmtId="0" fontId="2" fillId="0" borderId="32" xfId="0" applyFont="1" applyBorder="1"/>
    <xf numFmtId="1" fontId="2" fillId="0" borderId="33" xfId="0" applyNumberFormat="1" applyFont="1" applyBorder="1" applyAlignment="1">
      <alignment horizontal="center"/>
    </xf>
    <xf numFmtId="3" fontId="4" fillId="0" borderId="18" xfId="0" applyNumberFormat="1" applyFont="1" applyBorder="1"/>
    <xf numFmtId="10" fontId="2" fillId="0" borderId="18" xfId="0" applyNumberFormat="1" applyFont="1" applyBorder="1"/>
    <xf numFmtId="3" fontId="4" fillId="0" borderId="0" xfId="0" applyNumberFormat="1" applyFont="1" applyBorder="1"/>
    <xf numFmtId="3" fontId="2" fillId="0" borderId="32" xfId="0" applyNumberFormat="1" applyFont="1" applyBorder="1"/>
    <xf numFmtId="10" fontId="2" fillId="0" borderId="18" xfId="0" applyNumberFormat="1" applyFont="1" applyBorder="1" applyAlignment="1">
      <alignment horizontal="center"/>
    </xf>
    <xf numFmtId="3" fontId="2" fillId="0" borderId="18" xfId="0" applyNumberFormat="1" applyFont="1" applyBorder="1"/>
    <xf numFmtId="3" fontId="6" fillId="0" borderId="4" xfId="0" applyNumberFormat="1" applyFont="1" applyBorder="1"/>
    <xf numFmtId="3" fontId="7" fillId="0" borderId="18" xfId="0" applyNumberFormat="1" applyFont="1" applyBorder="1"/>
    <xf numFmtId="3" fontId="7" fillId="0" borderId="0" xfId="0" applyNumberFormat="1" applyFont="1" applyBorder="1"/>
    <xf numFmtId="10" fontId="2" fillId="0" borderId="19" xfId="0" applyNumberFormat="1" applyFont="1" applyBorder="1"/>
    <xf numFmtId="3" fontId="8" fillId="0" borderId="4" xfId="0" applyNumberFormat="1" applyFont="1" applyBorder="1"/>
    <xf numFmtId="3" fontId="5" fillId="0" borderId="18" xfId="0" applyNumberFormat="1" applyFont="1" applyBorder="1"/>
    <xf numFmtId="3" fontId="5" fillId="0" borderId="0" xfId="0" applyNumberFormat="1" applyFont="1" applyBorder="1"/>
    <xf numFmtId="41" fontId="2" fillId="0" borderId="33" xfId="0" applyNumberFormat="1" applyFont="1" applyBorder="1"/>
    <xf numFmtId="41" fontId="9" fillId="0" borderId="18" xfId="0" applyNumberFormat="1" applyFont="1" applyBorder="1"/>
    <xf numFmtId="41" fontId="2" fillId="0" borderId="32" xfId="0" applyNumberFormat="1" applyFont="1" applyBorder="1"/>
    <xf numFmtId="41" fontId="10" fillId="0" borderId="18" xfId="0" applyNumberFormat="1" applyFont="1" applyBorder="1"/>
    <xf numFmtId="41" fontId="11" fillId="0" borderId="18" xfId="0" applyNumberFormat="1" applyFont="1" applyBorder="1"/>
    <xf numFmtId="0" fontId="5" fillId="0" borderId="4" xfId="0" applyFont="1" applyBorder="1"/>
    <xf numFmtId="0" fontId="2" fillId="0" borderId="0" xfId="0" applyFont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  <xf numFmtId="3" fontId="5" fillId="0" borderId="4" xfId="0" applyNumberFormat="1" applyFont="1" applyBorder="1"/>
    <xf numFmtId="0" fontId="12" fillId="0" borderId="4" xfId="0" applyFont="1" applyBorder="1"/>
    <xf numFmtId="0" fontId="7" fillId="0" borderId="4" xfId="0" applyFont="1" applyBorder="1"/>
    <xf numFmtId="42" fontId="5" fillId="0" borderId="4" xfId="0" applyNumberFormat="1" applyFont="1" applyBorder="1"/>
    <xf numFmtId="41" fontId="5" fillId="0" borderId="0" xfId="0" applyNumberFormat="1" applyFont="1" applyBorder="1"/>
    <xf numFmtId="0" fontId="2" fillId="0" borderId="18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2" fillId="0" borderId="33" xfId="0" applyFont="1" applyBorder="1"/>
    <xf numFmtId="41" fontId="2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34" xfId="0" applyFont="1" applyBorder="1"/>
    <xf numFmtId="0" fontId="2" fillId="0" borderId="8" xfId="0" applyNumberFormat="1" applyFont="1" applyBorder="1" applyAlignment="1">
      <alignment horizontal="center"/>
    </xf>
    <xf numFmtId="41" fontId="2" fillId="0" borderId="8" xfId="0" applyNumberFormat="1" applyFont="1" applyBorder="1"/>
    <xf numFmtId="1" fontId="2" fillId="0" borderId="8" xfId="0" applyNumberFormat="1" applyFont="1" applyBorder="1" applyAlignment="1">
      <alignment horizontal="center"/>
    </xf>
    <xf numFmtId="0" fontId="2" fillId="0" borderId="35" xfId="0" applyFont="1" applyBorder="1"/>
    <xf numFmtId="0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9" fontId="3" fillId="0" borderId="0" xfId="0" applyNumberFormat="1" applyFont="1"/>
    <xf numFmtId="49" fontId="2" fillId="0" borderId="0" xfId="0" applyNumberFormat="1" applyFont="1"/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1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"/>
  <sheetViews>
    <sheetView tabSelected="1" workbookViewId="0">
      <selection activeCell="B2" sqref="B2:U83"/>
    </sheetView>
  </sheetViews>
  <sheetFormatPr defaultRowHeight="12.75" x14ac:dyDescent="0.2"/>
  <cols>
    <col min="1" max="1" width="9.28515625" style="1" customWidth="1"/>
    <col min="2" max="2" width="52.140625" style="1" bestFit="1" customWidth="1"/>
    <col min="4" max="4" width="10.42578125" bestFit="1" customWidth="1"/>
    <col min="5" max="5" width="9.5703125" bestFit="1" customWidth="1"/>
    <col min="6" max="6" width="11.140625" bestFit="1" customWidth="1"/>
    <col min="7" max="7" width="10.28515625" bestFit="1" customWidth="1"/>
    <col min="8" max="8" width="9.5703125" bestFit="1" customWidth="1"/>
    <col min="9" max="9" width="11.140625" bestFit="1" customWidth="1"/>
    <col min="10" max="10" width="7" bestFit="1" customWidth="1"/>
    <col min="11" max="11" width="11.140625" bestFit="1" customWidth="1"/>
    <col min="12" max="21" width="11.7109375" customWidth="1"/>
  </cols>
  <sheetData>
    <row r="1" spans="1:21" x14ac:dyDescent="0.2">
      <c r="A1"/>
      <c r="B1"/>
    </row>
    <row r="2" spans="1:21" ht="15.75" x14ac:dyDescent="0.25">
      <c r="A2"/>
      <c r="B2" s="5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15.75" x14ac:dyDescent="0.25">
      <c r="A3"/>
      <c r="B3" s="7" t="s">
        <v>66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6.5" thickBot="1" x14ac:dyDescent="0.3">
      <c r="A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6.5" thickTop="1" x14ac:dyDescent="0.25">
      <c r="A5" s="3"/>
      <c r="B5" s="8"/>
      <c r="C5" s="9"/>
      <c r="D5" s="10"/>
      <c r="E5" s="9"/>
      <c r="F5" s="11"/>
      <c r="G5" s="10"/>
      <c r="H5" s="9"/>
      <c r="I5" s="12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13"/>
    </row>
    <row r="6" spans="1:21" ht="15.75" x14ac:dyDescent="0.25">
      <c r="A6" s="2"/>
      <c r="B6" s="14"/>
      <c r="C6" s="15"/>
      <c r="D6" s="16"/>
      <c r="E6" s="17"/>
      <c r="F6" s="18"/>
      <c r="G6" s="16"/>
      <c r="H6" s="17"/>
      <c r="I6" s="19"/>
      <c r="J6" s="17"/>
      <c r="K6" s="17"/>
      <c r="L6" s="17"/>
      <c r="M6" s="17"/>
      <c r="N6" s="17"/>
      <c r="O6" s="18"/>
      <c r="P6" s="17"/>
      <c r="Q6" s="17"/>
      <c r="R6" s="17"/>
      <c r="S6" s="17"/>
      <c r="T6" s="17"/>
      <c r="U6" s="20"/>
    </row>
    <row r="7" spans="1:21" ht="15.75" x14ac:dyDescent="0.25">
      <c r="A7" s="2"/>
      <c r="B7" s="14"/>
      <c r="C7" s="15"/>
      <c r="D7" s="21" t="s">
        <v>1</v>
      </c>
      <c r="E7" s="22"/>
      <c r="F7" s="23"/>
      <c r="G7" s="21" t="s">
        <v>1</v>
      </c>
      <c r="H7" s="22"/>
      <c r="I7" s="24"/>
      <c r="J7" s="22" t="s">
        <v>2</v>
      </c>
      <c r="K7" s="22"/>
      <c r="L7" s="22"/>
      <c r="M7" s="22"/>
      <c r="N7" s="22"/>
      <c r="O7" s="23"/>
      <c r="P7" s="25" t="s">
        <v>3</v>
      </c>
      <c r="Q7" s="26"/>
      <c r="R7" s="26"/>
      <c r="S7" s="26"/>
      <c r="T7" s="26"/>
      <c r="U7" s="27"/>
    </row>
    <row r="8" spans="1:21" ht="15" customHeight="1" x14ac:dyDescent="0.25">
      <c r="B8" s="14"/>
      <c r="C8" s="15"/>
      <c r="D8" s="28" t="s">
        <v>67</v>
      </c>
      <c r="E8" s="29"/>
      <c r="F8" s="30"/>
      <c r="G8" s="28" t="s">
        <v>68</v>
      </c>
      <c r="H8" s="29"/>
      <c r="I8" s="31"/>
      <c r="J8" s="32"/>
      <c r="K8" s="33"/>
      <c r="L8" s="33"/>
      <c r="M8" s="33"/>
      <c r="N8" s="33"/>
      <c r="O8" s="34"/>
      <c r="P8" s="35"/>
      <c r="Q8" s="33"/>
      <c r="R8" s="33"/>
      <c r="S8" s="33"/>
      <c r="T8" s="33"/>
      <c r="U8" s="36"/>
    </row>
    <row r="9" spans="1:21" ht="15.75" x14ac:dyDescent="0.25">
      <c r="B9" s="14"/>
      <c r="C9" s="15"/>
      <c r="D9" s="37"/>
      <c r="E9" s="37"/>
      <c r="F9" s="37"/>
      <c r="G9" s="37"/>
      <c r="H9" s="37"/>
      <c r="I9" s="38"/>
      <c r="J9" s="17"/>
      <c r="K9" s="17"/>
      <c r="L9" s="39"/>
      <c r="M9" s="40"/>
      <c r="N9" s="17"/>
      <c r="O9" s="18"/>
      <c r="P9" s="17"/>
      <c r="Q9" s="17"/>
      <c r="R9" s="39"/>
      <c r="S9" s="40"/>
      <c r="T9" s="17"/>
      <c r="U9" s="20"/>
    </row>
    <row r="10" spans="1:21" ht="15.75" x14ac:dyDescent="0.25">
      <c r="B10" s="14"/>
      <c r="C10" s="15"/>
      <c r="D10" s="41"/>
      <c r="E10" s="41"/>
      <c r="F10" s="41" t="s">
        <v>7</v>
      </c>
      <c r="G10" s="41"/>
      <c r="H10" s="41"/>
      <c r="I10" s="42" t="s">
        <v>7</v>
      </c>
      <c r="J10" s="43"/>
      <c r="K10" s="43"/>
      <c r="L10" s="44"/>
      <c r="M10" s="45"/>
      <c r="N10" s="43"/>
      <c r="O10" s="45"/>
      <c r="P10" s="43"/>
      <c r="Q10" s="43"/>
      <c r="R10" s="44"/>
      <c r="S10" s="45"/>
      <c r="T10" s="43"/>
      <c r="U10" s="46"/>
    </row>
    <row r="11" spans="1:21" ht="15.75" x14ac:dyDescent="0.25">
      <c r="B11" s="14"/>
      <c r="C11" s="15"/>
      <c r="D11" s="41"/>
      <c r="E11" s="41" t="s">
        <v>8</v>
      </c>
      <c r="F11" s="41" t="s">
        <v>8</v>
      </c>
      <c r="G11" s="41"/>
      <c r="H11" s="41" t="s">
        <v>8</v>
      </c>
      <c r="I11" s="42" t="s">
        <v>8</v>
      </c>
      <c r="J11" s="22" t="s">
        <v>5</v>
      </c>
      <c r="K11" s="22"/>
      <c r="L11" s="127" t="s">
        <v>4</v>
      </c>
      <c r="M11" s="128"/>
      <c r="N11" s="127" t="s">
        <v>6</v>
      </c>
      <c r="O11" s="128"/>
      <c r="P11" s="22" t="s">
        <v>5</v>
      </c>
      <c r="Q11" s="22"/>
      <c r="R11" s="21" t="s">
        <v>4</v>
      </c>
      <c r="S11" s="23"/>
      <c r="T11" s="22" t="s">
        <v>6</v>
      </c>
      <c r="U11" s="47"/>
    </row>
    <row r="12" spans="1:21" ht="15.75" x14ac:dyDescent="0.25">
      <c r="B12" s="48" t="s">
        <v>0</v>
      </c>
      <c r="C12" s="49"/>
      <c r="D12" s="50" t="s">
        <v>9</v>
      </c>
      <c r="E12" s="50" t="s">
        <v>10</v>
      </c>
      <c r="F12" s="50" t="s">
        <v>10</v>
      </c>
      <c r="G12" s="50" t="s">
        <v>9</v>
      </c>
      <c r="H12" s="50" t="s">
        <v>10</v>
      </c>
      <c r="I12" s="51" t="s">
        <v>10</v>
      </c>
      <c r="J12" s="52" t="s">
        <v>11</v>
      </c>
      <c r="K12" s="53" t="s">
        <v>7</v>
      </c>
      <c r="L12" s="54" t="s">
        <v>69</v>
      </c>
      <c r="M12" s="55">
        <v>2015</v>
      </c>
      <c r="N12" s="54" t="s">
        <v>69</v>
      </c>
      <c r="O12" s="55">
        <v>2015</v>
      </c>
      <c r="P12" s="53" t="s">
        <v>11</v>
      </c>
      <c r="Q12" s="53" t="s">
        <v>7</v>
      </c>
      <c r="R12" s="54" t="s">
        <v>69</v>
      </c>
      <c r="S12" s="55">
        <v>2015</v>
      </c>
      <c r="T12" s="54" t="s">
        <v>69</v>
      </c>
      <c r="U12" s="56">
        <v>2015</v>
      </c>
    </row>
    <row r="13" spans="1:21" ht="15.75" x14ac:dyDescent="0.25">
      <c r="B13" s="57"/>
      <c r="C13" s="58"/>
      <c r="D13" s="59"/>
      <c r="E13" s="59"/>
      <c r="F13" s="60"/>
      <c r="G13" s="60"/>
      <c r="H13" s="60"/>
      <c r="I13" s="61"/>
      <c r="J13" s="58"/>
      <c r="K13" s="62"/>
      <c r="L13" s="63"/>
      <c r="M13" s="63"/>
      <c r="N13" s="64"/>
      <c r="O13" s="64"/>
      <c r="P13" s="62"/>
      <c r="Q13" s="62"/>
      <c r="R13" s="60"/>
      <c r="S13" s="62"/>
      <c r="T13" s="63"/>
      <c r="U13" s="65"/>
    </row>
    <row r="14" spans="1:21" ht="15.75" x14ac:dyDescent="0.25">
      <c r="B14" s="14"/>
      <c r="C14" s="15"/>
      <c r="D14" s="60"/>
      <c r="E14" s="60"/>
      <c r="F14" s="60"/>
      <c r="G14" s="60"/>
      <c r="H14" s="60"/>
      <c r="I14" s="16"/>
      <c r="J14" s="66"/>
      <c r="K14" s="41"/>
      <c r="L14" s="67"/>
      <c r="M14" s="67"/>
      <c r="N14" s="68"/>
      <c r="O14" s="68"/>
      <c r="P14" s="41"/>
      <c r="Q14" s="41"/>
      <c r="R14" s="60"/>
      <c r="S14" s="41"/>
      <c r="T14" s="67"/>
      <c r="U14" s="69"/>
    </row>
    <row r="15" spans="1:21" s="2" customFormat="1" ht="15.75" x14ac:dyDescent="0.25">
      <c r="A15" s="129"/>
      <c r="B15" s="70" t="s">
        <v>62</v>
      </c>
      <c r="C15" s="71"/>
      <c r="D15" s="72">
        <v>12701</v>
      </c>
      <c r="E15" s="72">
        <v>9215</v>
      </c>
      <c r="F15" s="73">
        <f>(E15/D15)</f>
        <v>0.7255334225651523</v>
      </c>
      <c r="G15" s="74">
        <v>11221</v>
      </c>
      <c r="H15" s="74">
        <v>8048</v>
      </c>
      <c r="I15" s="75">
        <f>(H15/G15)</f>
        <v>0.71722662864272346</v>
      </c>
      <c r="J15" s="76">
        <f>(D15-G15)</f>
        <v>1480</v>
      </c>
      <c r="K15" s="73">
        <f>(J15/G15)</f>
        <v>0.13189555298101774</v>
      </c>
      <c r="L15" s="77">
        <f>(D15/D$17)</f>
        <v>1.0173007609130957</v>
      </c>
      <c r="M15" s="77">
        <f>(G15/G$17)</f>
        <v>1.0140985088115679</v>
      </c>
      <c r="N15" s="68"/>
      <c r="O15" s="68"/>
      <c r="P15" s="78">
        <f>(E15-H15)</f>
        <v>1167</v>
      </c>
      <c r="Q15" s="73">
        <f>(P15/H15)</f>
        <v>0.14500497017892644</v>
      </c>
      <c r="R15" s="73">
        <f>(E15/E$17)</f>
        <v>1.015874765736964</v>
      </c>
      <c r="S15" s="73">
        <f>(H15/H$17)</f>
        <v>1.0083949379776971</v>
      </c>
      <c r="T15" s="67"/>
      <c r="U15" s="69"/>
    </row>
    <row r="16" spans="1:21" ht="15.75" x14ac:dyDescent="0.25">
      <c r="B16" s="79"/>
      <c r="C16" s="58"/>
      <c r="D16" s="80"/>
      <c r="E16" s="80"/>
      <c r="F16" s="60"/>
      <c r="G16" s="60"/>
      <c r="H16" s="60"/>
      <c r="I16" s="61"/>
      <c r="J16" s="81"/>
      <c r="K16" s="62"/>
      <c r="L16" s="63"/>
      <c r="M16" s="63"/>
      <c r="N16" s="64"/>
      <c r="O16" s="64"/>
      <c r="P16" s="62"/>
      <c r="Q16" s="62"/>
      <c r="R16" s="60"/>
      <c r="S16" s="62"/>
      <c r="T16" s="63"/>
      <c r="U16" s="82"/>
    </row>
    <row r="17" spans="1:21" s="2" customFormat="1" ht="15.75" x14ac:dyDescent="0.25">
      <c r="A17" s="129"/>
      <c r="B17" s="14" t="s">
        <v>63</v>
      </c>
      <c r="C17" s="15"/>
      <c r="D17" s="83">
        <f>(D19+D23)</f>
        <v>12485</v>
      </c>
      <c r="E17" s="83">
        <f>(E19+E23)</f>
        <v>9071</v>
      </c>
      <c r="F17" s="73">
        <f>(E17/D17)</f>
        <v>0.7265518622346816</v>
      </c>
      <c r="G17" s="85">
        <f>(G19+G23)</f>
        <v>11065</v>
      </c>
      <c r="H17" s="85">
        <f>(H19+H23)</f>
        <v>7981</v>
      </c>
      <c r="I17" s="75">
        <f>(H17/G17)</f>
        <v>0.72128332580207866</v>
      </c>
      <c r="J17" s="76">
        <f>(D17-G17)</f>
        <v>1420</v>
      </c>
      <c r="K17" s="73">
        <f>(J17/G17)</f>
        <v>0.12833258020786262</v>
      </c>
      <c r="L17" s="77">
        <f>(D17/D$17)</f>
        <v>1</v>
      </c>
      <c r="M17" s="77">
        <f>(G17/G$17)</f>
        <v>1</v>
      </c>
      <c r="N17" s="68"/>
      <c r="O17" s="68"/>
      <c r="P17" s="78">
        <f>(E17-H17)</f>
        <v>1090</v>
      </c>
      <c r="Q17" s="73">
        <f>(P17/H17)</f>
        <v>0.13657436411477258</v>
      </c>
      <c r="R17" s="73">
        <f>(E17/E$17)</f>
        <v>1</v>
      </c>
      <c r="S17" s="73">
        <f>(H17/H$17)</f>
        <v>1</v>
      </c>
      <c r="T17" s="67"/>
      <c r="U17" s="69"/>
    </row>
    <row r="18" spans="1:21" ht="15.75" x14ac:dyDescent="0.25">
      <c r="B18" s="79"/>
      <c r="C18" s="58"/>
      <c r="D18" s="83"/>
      <c r="E18" s="83"/>
      <c r="F18" s="60"/>
      <c r="G18" s="85"/>
      <c r="H18" s="85"/>
      <c r="I18" s="61"/>
      <c r="J18" s="86"/>
      <c r="K18" s="84"/>
      <c r="L18" s="87"/>
      <c r="M18" s="87"/>
      <c r="N18" s="64"/>
      <c r="O18" s="64"/>
      <c r="P18" s="88"/>
      <c r="Q18" s="84"/>
      <c r="R18" s="84"/>
      <c r="S18" s="84"/>
      <c r="T18" s="63"/>
      <c r="U18" s="82"/>
    </row>
    <row r="19" spans="1:21" s="2" customFormat="1" ht="15.75" x14ac:dyDescent="0.25">
      <c r="A19" s="129"/>
      <c r="B19" s="79" t="s">
        <v>70</v>
      </c>
      <c r="C19" s="15"/>
      <c r="D19" s="83">
        <f>(D20+D21+D22)</f>
        <v>11301</v>
      </c>
      <c r="E19" s="83">
        <f>(E20+E21+E22)</f>
        <v>8882</v>
      </c>
      <c r="F19" s="73">
        <f t="shared" ref="F19:F25" si="0">(E19/D19)</f>
        <v>0.78594814618175379</v>
      </c>
      <c r="G19" s="85">
        <f>(G20+G21+G22)</f>
        <v>10153</v>
      </c>
      <c r="H19" s="85">
        <f>(H20+H21+H22)</f>
        <v>7596</v>
      </c>
      <c r="I19" s="75">
        <f t="shared" ref="I19:I25" si="1">(H19/G19)</f>
        <v>0.74815325519550868</v>
      </c>
      <c r="J19" s="76">
        <f t="shared" ref="J19:J25" si="2">(D19-G19)</f>
        <v>1148</v>
      </c>
      <c r="K19" s="73">
        <f t="shared" ref="K19:K25" si="3">(J19/G19)</f>
        <v>0.11307002856298631</v>
      </c>
      <c r="L19" s="77">
        <f t="shared" ref="L19:L25" si="4">(D19/D$17)</f>
        <v>0.90516619943932719</v>
      </c>
      <c r="M19" s="77">
        <f t="shared" ref="M19:M25" si="5">(G19/G$17)</f>
        <v>0.91757794848621776</v>
      </c>
      <c r="N19" s="68"/>
      <c r="O19" s="68"/>
      <c r="P19" s="78">
        <f t="shared" ref="P19:P25" si="6">(E19-H19)</f>
        <v>1286</v>
      </c>
      <c r="Q19" s="73">
        <f t="shared" ref="Q19:Q25" si="7">(P19/H19)</f>
        <v>0.16929963138493945</v>
      </c>
      <c r="R19" s="73">
        <f t="shared" ref="R19:R25" si="8">(E19/E$17)</f>
        <v>0.97916436997023482</v>
      </c>
      <c r="S19" s="73">
        <f t="shared" ref="S19:S25" si="9">(H19/H$17)</f>
        <v>0.95176043102368124</v>
      </c>
      <c r="T19" s="67"/>
      <c r="U19" s="69"/>
    </row>
    <row r="20" spans="1:21" ht="15.75" x14ac:dyDescent="0.25">
      <c r="B20" s="89" t="s">
        <v>71</v>
      </c>
      <c r="C20" s="58"/>
      <c r="D20" s="90">
        <f>(D29+D30+D38+D39)</f>
        <v>5527</v>
      </c>
      <c r="E20" s="90">
        <f>(E29+E30+E38+E39)</f>
        <v>4559</v>
      </c>
      <c r="F20" s="84">
        <f t="shared" si="0"/>
        <v>0.82485977926542431</v>
      </c>
      <c r="G20" s="91">
        <f>(G29+G30+G38+G39)</f>
        <v>5376</v>
      </c>
      <c r="H20" s="91">
        <f>(H29+H30+H38+H39)</f>
        <v>4121</v>
      </c>
      <c r="I20" s="92">
        <f t="shared" si="1"/>
        <v>0.76655505952380953</v>
      </c>
      <c r="J20" s="86">
        <f t="shared" si="2"/>
        <v>151</v>
      </c>
      <c r="K20" s="84">
        <f t="shared" si="3"/>
        <v>2.808779761904762E-2</v>
      </c>
      <c r="L20" s="87">
        <f t="shared" si="4"/>
        <v>0.44269122947537043</v>
      </c>
      <c r="M20" s="87">
        <f t="shared" si="5"/>
        <v>0.48585630366018978</v>
      </c>
      <c r="N20" s="63"/>
      <c r="O20" s="63"/>
      <c r="P20" s="88">
        <f t="shared" si="6"/>
        <v>438</v>
      </c>
      <c r="Q20" s="84">
        <f t="shared" si="7"/>
        <v>0.1062848823101189</v>
      </c>
      <c r="R20" s="84">
        <f t="shared" si="8"/>
        <v>0.50259067357512954</v>
      </c>
      <c r="S20" s="84">
        <f t="shared" si="9"/>
        <v>0.51635133441924574</v>
      </c>
      <c r="T20" s="63"/>
      <c r="U20" s="82"/>
    </row>
    <row r="21" spans="1:21" ht="15.75" x14ac:dyDescent="0.25">
      <c r="B21" s="89" t="s">
        <v>72</v>
      </c>
      <c r="C21" s="58"/>
      <c r="D21" s="90">
        <f>(D31+D32+D33+D37+D42+D43+D44+D57+D61)</f>
        <v>5477</v>
      </c>
      <c r="E21" s="90">
        <f>(E31+E32+E33+E37+E42+E43+E44+E57+E61)</f>
        <v>4028</v>
      </c>
      <c r="F21" s="84">
        <f t="shared" si="0"/>
        <v>0.73543910900127807</v>
      </c>
      <c r="G21" s="91">
        <f>(G31+G32+G33+G37+G42+G43+G44+G57+G61)</f>
        <v>4422</v>
      </c>
      <c r="H21" s="91">
        <f>(H31+H32+H33+H37+H42+H43+H44+H57+H61)</f>
        <v>3267</v>
      </c>
      <c r="I21" s="92">
        <f t="shared" si="1"/>
        <v>0.73880597014925375</v>
      </c>
      <c r="J21" s="86">
        <f t="shared" si="2"/>
        <v>1055</v>
      </c>
      <c r="K21" s="84">
        <f t="shared" si="3"/>
        <v>0.23857982813206693</v>
      </c>
      <c r="L21" s="87">
        <f t="shared" si="4"/>
        <v>0.43868642370845012</v>
      </c>
      <c r="M21" s="87">
        <f t="shared" si="5"/>
        <v>0.39963849977406235</v>
      </c>
      <c r="N21" s="63"/>
      <c r="O21" s="63"/>
      <c r="P21" s="88">
        <f t="shared" si="6"/>
        <v>761</v>
      </c>
      <c r="Q21" s="84">
        <f t="shared" si="7"/>
        <v>0.23293541475359658</v>
      </c>
      <c r="R21" s="84">
        <f t="shared" si="8"/>
        <v>0.44405247492007499</v>
      </c>
      <c r="S21" s="84">
        <f t="shared" si="9"/>
        <v>0.40934719959904775</v>
      </c>
      <c r="T21" s="63"/>
      <c r="U21" s="82"/>
    </row>
    <row r="22" spans="1:21" ht="15.75" x14ac:dyDescent="0.25">
      <c r="B22" s="89" t="s">
        <v>73</v>
      </c>
      <c r="C22" s="58"/>
      <c r="D22" s="90">
        <f>(D51+D68)</f>
        <v>297</v>
      </c>
      <c r="E22" s="90">
        <f>(E51+E68)</f>
        <v>295</v>
      </c>
      <c r="F22" s="84">
        <f t="shared" si="0"/>
        <v>0.9932659932659933</v>
      </c>
      <c r="G22" s="91">
        <f>(G51+G68)</f>
        <v>355</v>
      </c>
      <c r="H22" s="91">
        <f>(H51+H68)</f>
        <v>208</v>
      </c>
      <c r="I22" s="92">
        <f t="shared" si="1"/>
        <v>0.58591549295774648</v>
      </c>
      <c r="J22" s="86">
        <f t="shared" si="2"/>
        <v>-58</v>
      </c>
      <c r="K22" s="84">
        <f t="shared" si="3"/>
        <v>-0.16338028169014085</v>
      </c>
      <c r="L22" s="87">
        <f t="shared" si="4"/>
        <v>2.378854625550661E-2</v>
      </c>
      <c r="M22" s="87">
        <f t="shared" si="5"/>
        <v>3.2083145051965654E-2</v>
      </c>
      <c r="N22" s="63"/>
      <c r="O22" s="63"/>
      <c r="P22" s="88">
        <f t="shared" si="6"/>
        <v>87</v>
      </c>
      <c r="Q22" s="84">
        <f t="shared" si="7"/>
        <v>0.41826923076923078</v>
      </c>
      <c r="R22" s="84">
        <f t="shared" si="8"/>
        <v>3.2521221475030317E-2</v>
      </c>
      <c r="S22" s="84">
        <f t="shared" si="9"/>
        <v>2.6061897005387795E-2</v>
      </c>
      <c r="T22" s="63"/>
      <c r="U22" s="82"/>
    </row>
    <row r="23" spans="1:21" s="2" customFormat="1" ht="15.75" x14ac:dyDescent="0.25">
      <c r="A23" s="129"/>
      <c r="B23" s="93" t="s">
        <v>39</v>
      </c>
      <c r="C23" s="15"/>
      <c r="D23" s="83">
        <f>(D24+D25)</f>
        <v>1184</v>
      </c>
      <c r="E23" s="83">
        <f>(E24+E25)</f>
        <v>189</v>
      </c>
      <c r="F23" s="73">
        <f t="shared" si="0"/>
        <v>0.15962837837837837</v>
      </c>
      <c r="G23" s="85">
        <f>(G24+G25)</f>
        <v>912</v>
      </c>
      <c r="H23" s="85">
        <f>(H24+H25)</f>
        <v>385</v>
      </c>
      <c r="I23" s="75">
        <f t="shared" si="1"/>
        <v>0.42214912280701755</v>
      </c>
      <c r="J23" s="76">
        <f t="shared" si="2"/>
        <v>272</v>
      </c>
      <c r="K23" s="73">
        <f t="shared" si="3"/>
        <v>0.2982456140350877</v>
      </c>
      <c r="L23" s="77">
        <f t="shared" si="4"/>
        <v>9.483380056067281E-2</v>
      </c>
      <c r="M23" s="77">
        <f t="shared" si="5"/>
        <v>8.2422051513782194E-2</v>
      </c>
      <c r="N23" s="67"/>
      <c r="O23" s="67"/>
      <c r="P23" s="78">
        <f t="shared" si="6"/>
        <v>-196</v>
      </c>
      <c r="Q23" s="73">
        <f t="shared" si="7"/>
        <v>-0.50909090909090904</v>
      </c>
      <c r="R23" s="73">
        <f t="shared" si="8"/>
        <v>2.0835630029765184E-2</v>
      </c>
      <c r="S23" s="73">
        <f t="shared" si="9"/>
        <v>4.8239568976318759E-2</v>
      </c>
      <c r="T23" s="67"/>
      <c r="U23" s="69"/>
    </row>
    <row r="24" spans="1:21" ht="15.75" x14ac:dyDescent="0.25">
      <c r="B24" s="89" t="s">
        <v>64</v>
      </c>
      <c r="C24" s="58"/>
      <c r="D24" s="90">
        <f>(D34)</f>
        <v>1041</v>
      </c>
      <c r="E24" s="90">
        <f>(E34)</f>
        <v>54</v>
      </c>
      <c r="F24" s="84">
        <f t="shared" si="0"/>
        <v>5.1873198847262249E-2</v>
      </c>
      <c r="G24" s="91">
        <f>(G34)</f>
        <v>501</v>
      </c>
      <c r="H24" s="91">
        <f>(H34)</f>
        <v>145</v>
      </c>
      <c r="I24" s="92">
        <f t="shared" si="1"/>
        <v>0.28942115768463073</v>
      </c>
      <c r="J24" s="86">
        <f t="shared" si="2"/>
        <v>540</v>
      </c>
      <c r="K24" s="84">
        <f t="shared" si="3"/>
        <v>1.0778443113772456</v>
      </c>
      <c r="L24" s="87">
        <f t="shared" si="4"/>
        <v>8.3380056067280731E-2</v>
      </c>
      <c r="M24" s="87">
        <f t="shared" si="5"/>
        <v>4.527790329868956E-2</v>
      </c>
      <c r="N24" s="63"/>
      <c r="O24" s="63"/>
      <c r="P24" s="88">
        <f t="shared" si="6"/>
        <v>-91</v>
      </c>
      <c r="Q24" s="84">
        <f t="shared" si="7"/>
        <v>-0.62758620689655176</v>
      </c>
      <c r="R24" s="84">
        <f t="shared" si="8"/>
        <v>5.9530371513614819E-3</v>
      </c>
      <c r="S24" s="84">
        <f t="shared" si="9"/>
        <v>1.8168149354717455E-2</v>
      </c>
      <c r="T24" s="63"/>
      <c r="U24" s="82"/>
    </row>
    <row r="25" spans="1:21" ht="15.75" x14ac:dyDescent="0.25">
      <c r="B25" s="89" t="s">
        <v>65</v>
      </c>
      <c r="C25" s="58"/>
      <c r="D25" s="94">
        <f>(D50+D59+D63+D67+D70)</f>
        <v>143</v>
      </c>
      <c r="E25" s="94">
        <f>(E50+E59+E63+E67+E70)</f>
        <v>135</v>
      </c>
      <c r="F25" s="84">
        <f t="shared" si="0"/>
        <v>0.94405594405594406</v>
      </c>
      <c r="G25" s="95">
        <f>(G50+G59+G63+G67+G70)</f>
        <v>411</v>
      </c>
      <c r="H25" s="95">
        <f>(H50+H59+H63+H67+H70)</f>
        <v>240</v>
      </c>
      <c r="I25" s="92">
        <f t="shared" si="1"/>
        <v>0.58394160583941601</v>
      </c>
      <c r="J25" s="86">
        <f t="shared" si="2"/>
        <v>-268</v>
      </c>
      <c r="K25" s="84">
        <f t="shared" si="3"/>
        <v>-0.65206812652068125</v>
      </c>
      <c r="L25" s="87">
        <f t="shared" si="4"/>
        <v>1.145374449339207E-2</v>
      </c>
      <c r="M25" s="87">
        <f t="shared" si="5"/>
        <v>3.7144148215092633E-2</v>
      </c>
      <c r="N25" s="62"/>
      <c r="O25" s="60"/>
      <c r="P25" s="88">
        <f t="shared" si="6"/>
        <v>-105</v>
      </c>
      <c r="Q25" s="84">
        <f t="shared" si="7"/>
        <v>-0.4375</v>
      </c>
      <c r="R25" s="84">
        <f t="shared" si="8"/>
        <v>1.4882592878403704E-2</v>
      </c>
      <c r="S25" s="84">
        <f t="shared" si="9"/>
        <v>3.0071419621601304E-2</v>
      </c>
      <c r="T25" s="62"/>
      <c r="U25" s="96"/>
    </row>
    <row r="26" spans="1:21" ht="15.75" x14ac:dyDescent="0.25">
      <c r="B26" s="89"/>
      <c r="C26" s="58"/>
      <c r="D26" s="97"/>
      <c r="E26" s="97"/>
      <c r="F26" s="60"/>
      <c r="G26" s="60"/>
      <c r="H26" s="60"/>
      <c r="I26" s="61"/>
      <c r="J26" s="98"/>
      <c r="K26" s="60"/>
      <c r="L26" s="60"/>
      <c r="M26" s="60"/>
      <c r="N26" s="62"/>
      <c r="O26" s="60"/>
      <c r="P26" s="60"/>
      <c r="Q26" s="60"/>
      <c r="R26" s="60"/>
      <c r="S26" s="60"/>
      <c r="T26" s="62"/>
      <c r="U26" s="96"/>
    </row>
    <row r="27" spans="1:21" ht="15.75" x14ac:dyDescent="0.25">
      <c r="B27" s="79"/>
      <c r="C27" s="58"/>
      <c r="D27" s="80"/>
      <c r="E27" s="80"/>
      <c r="F27" s="60"/>
      <c r="G27" s="60"/>
      <c r="H27" s="60"/>
      <c r="I27" s="61"/>
      <c r="J27" s="98"/>
      <c r="K27" s="60"/>
      <c r="L27" s="60"/>
      <c r="M27" s="60"/>
      <c r="N27" s="62"/>
      <c r="O27" s="60"/>
      <c r="P27" s="60"/>
      <c r="Q27" s="60"/>
      <c r="R27" s="60"/>
      <c r="S27" s="60"/>
      <c r="T27" s="62"/>
      <c r="U27" s="96"/>
    </row>
    <row r="28" spans="1:21" ht="15.75" x14ac:dyDescent="0.25">
      <c r="B28" s="14" t="s">
        <v>13</v>
      </c>
      <c r="C28" s="58"/>
      <c r="D28" s="99">
        <f>SUM(D29:D34)</f>
        <v>6177</v>
      </c>
      <c r="E28" s="99">
        <f>SUM(E29:E34)</f>
        <v>3755</v>
      </c>
      <c r="F28" s="84">
        <f t="shared" ref="F28:F34" si="10">(E28/D28)</f>
        <v>0.6079002752145054</v>
      </c>
      <c r="G28" s="100">
        <f>SUM(G29:G34)</f>
        <v>5532</v>
      </c>
      <c r="H28" s="100">
        <f>SUM(H29:H34)</f>
        <v>3625</v>
      </c>
      <c r="I28" s="92">
        <f t="shared" ref="I28:I34" si="11">(H28/G28)</f>
        <v>0.65527838033261032</v>
      </c>
      <c r="J28" s="86">
        <f t="shared" ref="J28:J34" si="12">(D28-G28)</f>
        <v>645</v>
      </c>
      <c r="K28" s="84">
        <f t="shared" ref="K28:K34" si="13">(J28/G28)</f>
        <v>0.11659436008676789</v>
      </c>
      <c r="L28" s="87">
        <f t="shared" ref="L28:L34" si="14">(D28/D$17)</f>
        <v>0.4947537044453344</v>
      </c>
      <c r="M28" s="87">
        <f t="shared" ref="M28:M34" si="15">(G28/G$17)</f>
        <v>0.49995481247175777</v>
      </c>
      <c r="N28" s="63"/>
      <c r="O28" s="63"/>
      <c r="P28" s="88">
        <f t="shared" ref="P28:P34" si="16">(E28-H28)</f>
        <v>130</v>
      </c>
      <c r="Q28" s="84">
        <f t="shared" ref="Q28:Q34" si="17">(P28/H28)</f>
        <v>3.5862068965517239E-2</v>
      </c>
      <c r="R28" s="84">
        <f t="shared" ref="R28:R34" si="18">(E28/E$17)</f>
        <v>0.41395656487708082</v>
      </c>
      <c r="S28" s="84">
        <f t="shared" ref="S28:S34" si="19">(H28/H$17)</f>
        <v>0.45420373386793633</v>
      </c>
      <c r="T28" s="63"/>
      <c r="U28" s="82"/>
    </row>
    <row r="29" spans="1:21" ht="15.75" x14ac:dyDescent="0.25">
      <c r="B29" s="101" t="s">
        <v>14</v>
      </c>
      <c r="C29" s="102"/>
      <c r="D29" s="99">
        <v>1536</v>
      </c>
      <c r="E29" s="80">
        <v>1536</v>
      </c>
      <c r="F29" s="84">
        <f t="shared" si="10"/>
        <v>1</v>
      </c>
      <c r="G29" s="100">
        <v>2236</v>
      </c>
      <c r="H29" s="100">
        <v>1792</v>
      </c>
      <c r="I29" s="92">
        <f t="shared" si="11"/>
        <v>0.80143112701252239</v>
      </c>
      <c r="J29" s="86">
        <f t="shared" si="12"/>
        <v>-700</v>
      </c>
      <c r="K29" s="84">
        <f t="shared" si="13"/>
        <v>-0.31305903398926654</v>
      </c>
      <c r="L29" s="87">
        <f t="shared" si="14"/>
        <v>0.12302763315979175</v>
      </c>
      <c r="M29" s="87">
        <f t="shared" si="15"/>
        <v>0.20207862629914145</v>
      </c>
      <c r="N29" s="103">
        <v>2</v>
      </c>
      <c r="O29" s="64">
        <v>1</v>
      </c>
      <c r="P29" s="88">
        <f t="shared" si="16"/>
        <v>-256</v>
      </c>
      <c r="Q29" s="84">
        <f t="shared" si="17"/>
        <v>-0.14285714285714285</v>
      </c>
      <c r="R29" s="84">
        <f t="shared" si="18"/>
        <v>0.16933083452761546</v>
      </c>
      <c r="S29" s="84">
        <f t="shared" si="19"/>
        <v>0.22453326650795641</v>
      </c>
      <c r="T29" s="103">
        <v>1</v>
      </c>
      <c r="U29" s="104">
        <v>1</v>
      </c>
    </row>
    <row r="30" spans="1:21" ht="15.75" x14ac:dyDescent="0.25">
      <c r="B30" s="101" t="s">
        <v>15</v>
      </c>
      <c r="C30" s="102"/>
      <c r="D30" s="99">
        <v>1326</v>
      </c>
      <c r="E30" s="80">
        <v>786</v>
      </c>
      <c r="F30" s="84">
        <f t="shared" si="10"/>
        <v>0.59276018099547512</v>
      </c>
      <c r="G30" s="100">
        <v>904</v>
      </c>
      <c r="H30" s="100">
        <v>543</v>
      </c>
      <c r="I30" s="92">
        <f t="shared" si="11"/>
        <v>0.60066371681415931</v>
      </c>
      <c r="J30" s="86">
        <f t="shared" si="12"/>
        <v>422</v>
      </c>
      <c r="K30" s="84">
        <f t="shared" si="13"/>
        <v>0.4668141592920354</v>
      </c>
      <c r="L30" s="87">
        <f t="shared" si="14"/>
        <v>0.10620744893872647</v>
      </c>
      <c r="M30" s="87">
        <f t="shared" si="15"/>
        <v>8.1699051061906919E-2</v>
      </c>
      <c r="N30" s="103">
        <v>5</v>
      </c>
      <c r="O30" s="64">
        <v>6</v>
      </c>
      <c r="P30" s="88">
        <f t="shared" si="16"/>
        <v>243</v>
      </c>
      <c r="Q30" s="84">
        <f t="shared" si="17"/>
        <v>0.44751381215469616</v>
      </c>
      <c r="R30" s="84">
        <f t="shared" si="18"/>
        <v>8.6649762980928233E-2</v>
      </c>
      <c r="S30" s="84">
        <f t="shared" si="19"/>
        <v>6.8036586893872944E-2</v>
      </c>
      <c r="T30" s="103">
        <v>4</v>
      </c>
      <c r="U30" s="104">
        <v>6</v>
      </c>
    </row>
    <row r="31" spans="1:21" ht="15.75" x14ac:dyDescent="0.25">
      <c r="B31" s="101" t="s">
        <v>16</v>
      </c>
      <c r="C31" s="102"/>
      <c r="D31" s="99">
        <v>312</v>
      </c>
      <c r="E31" s="80">
        <v>201</v>
      </c>
      <c r="F31" s="84">
        <f t="shared" si="10"/>
        <v>0.64423076923076927</v>
      </c>
      <c r="G31" s="100">
        <v>234</v>
      </c>
      <c r="H31" s="100">
        <v>176</v>
      </c>
      <c r="I31" s="92">
        <f t="shared" si="11"/>
        <v>0.75213675213675213</v>
      </c>
      <c r="J31" s="86">
        <f t="shared" si="12"/>
        <v>78</v>
      </c>
      <c r="K31" s="84">
        <f t="shared" si="13"/>
        <v>0.33333333333333331</v>
      </c>
      <c r="L31" s="87">
        <f t="shared" si="14"/>
        <v>2.49899879855827E-2</v>
      </c>
      <c r="M31" s="87">
        <f t="shared" si="15"/>
        <v>2.1147763217352011E-2</v>
      </c>
      <c r="N31" s="103">
        <v>11</v>
      </c>
      <c r="O31" s="64">
        <v>13</v>
      </c>
      <c r="P31" s="88">
        <f t="shared" si="16"/>
        <v>25</v>
      </c>
      <c r="Q31" s="84">
        <f t="shared" si="17"/>
        <v>0.14204545454545456</v>
      </c>
      <c r="R31" s="84">
        <f t="shared" si="18"/>
        <v>2.2158527174512183E-2</v>
      </c>
      <c r="S31" s="84">
        <f t="shared" si="19"/>
        <v>2.205237438917429E-2</v>
      </c>
      <c r="T31" s="103">
        <v>10</v>
      </c>
      <c r="U31" s="104">
        <v>11</v>
      </c>
    </row>
    <row r="32" spans="1:21" ht="15.75" x14ac:dyDescent="0.25">
      <c r="B32" s="101" t="s">
        <v>17</v>
      </c>
      <c r="C32" s="102"/>
      <c r="D32" s="99">
        <v>590</v>
      </c>
      <c r="E32" s="80">
        <v>590</v>
      </c>
      <c r="F32" s="84">
        <f t="shared" si="10"/>
        <v>1</v>
      </c>
      <c r="G32" s="100">
        <v>664</v>
      </c>
      <c r="H32" s="100">
        <v>254</v>
      </c>
      <c r="I32" s="92">
        <f t="shared" si="11"/>
        <v>0.38253012048192769</v>
      </c>
      <c r="J32" s="86">
        <f t="shared" si="12"/>
        <v>-74</v>
      </c>
      <c r="K32" s="84">
        <f t="shared" si="13"/>
        <v>-0.11144578313253012</v>
      </c>
      <c r="L32" s="87">
        <f t="shared" si="14"/>
        <v>4.725670804965959E-2</v>
      </c>
      <c r="M32" s="87">
        <f t="shared" si="15"/>
        <v>6.0009037505648441E-2</v>
      </c>
      <c r="N32" s="103">
        <v>9</v>
      </c>
      <c r="O32" s="64">
        <v>7</v>
      </c>
      <c r="P32" s="88">
        <f t="shared" si="16"/>
        <v>336</v>
      </c>
      <c r="Q32" s="84">
        <f t="shared" si="17"/>
        <v>1.3228346456692914</v>
      </c>
      <c r="R32" s="84">
        <f t="shared" si="18"/>
        <v>6.5042442950060633E-2</v>
      </c>
      <c r="S32" s="84">
        <f t="shared" si="19"/>
        <v>3.1825585766194715E-2</v>
      </c>
      <c r="T32" s="103">
        <v>7</v>
      </c>
      <c r="U32" s="104">
        <v>10</v>
      </c>
    </row>
    <row r="33" spans="2:21" ht="15.75" x14ac:dyDescent="0.25">
      <c r="B33" s="101" t="s">
        <v>18</v>
      </c>
      <c r="C33" s="102"/>
      <c r="D33" s="99">
        <v>1372</v>
      </c>
      <c r="E33" s="80">
        <v>588</v>
      </c>
      <c r="F33" s="84">
        <f t="shared" si="10"/>
        <v>0.42857142857142855</v>
      </c>
      <c r="G33" s="100">
        <v>993</v>
      </c>
      <c r="H33" s="100">
        <v>715</v>
      </c>
      <c r="I33" s="92">
        <f t="shared" si="11"/>
        <v>0.72004028197381675</v>
      </c>
      <c r="J33" s="86">
        <f t="shared" si="12"/>
        <v>379</v>
      </c>
      <c r="K33" s="84">
        <f t="shared" si="13"/>
        <v>0.38167170191339378</v>
      </c>
      <c r="L33" s="87">
        <f t="shared" si="14"/>
        <v>0.10989187024429316</v>
      </c>
      <c r="M33" s="87">
        <f t="shared" si="15"/>
        <v>8.9742431089019428E-2</v>
      </c>
      <c r="N33" s="103">
        <v>4</v>
      </c>
      <c r="O33" s="64">
        <v>4</v>
      </c>
      <c r="P33" s="88">
        <f t="shared" si="16"/>
        <v>-127</v>
      </c>
      <c r="Q33" s="84">
        <f t="shared" si="17"/>
        <v>-0.17762237762237762</v>
      </c>
      <c r="R33" s="84">
        <f t="shared" si="18"/>
        <v>6.4821960092602798E-2</v>
      </c>
      <c r="S33" s="84">
        <f t="shared" si="19"/>
        <v>8.9587770956020552E-2</v>
      </c>
      <c r="T33" s="103">
        <v>8</v>
      </c>
      <c r="U33" s="104">
        <v>4</v>
      </c>
    </row>
    <row r="34" spans="2:21" ht="15.75" x14ac:dyDescent="0.25">
      <c r="B34" s="101" t="s">
        <v>19</v>
      </c>
      <c r="C34" s="102"/>
      <c r="D34" s="99">
        <v>1041</v>
      </c>
      <c r="E34" s="80">
        <v>54</v>
      </c>
      <c r="F34" s="84">
        <f t="shared" si="10"/>
        <v>5.1873198847262249E-2</v>
      </c>
      <c r="G34" s="100">
        <v>501</v>
      </c>
      <c r="H34" s="100">
        <v>145</v>
      </c>
      <c r="I34" s="92">
        <f t="shared" si="11"/>
        <v>0.28942115768463073</v>
      </c>
      <c r="J34" s="86">
        <f t="shared" si="12"/>
        <v>540</v>
      </c>
      <c r="K34" s="84">
        <f t="shared" si="13"/>
        <v>1.0778443113772456</v>
      </c>
      <c r="L34" s="87">
        <f t="shared" si="14"/>
        <v>8.3380056067280731E-2</v>
      </c>
      <c r="M34" s="87">
        <f t="shared" si="15"/>
        <v>4.527790329868956E-2</v>
      </c>
      <c r="N34" s="103">
        <v>7</v>
      </c>
      <c r="O34" s="64">
        <v>9</v>
      </c>
      <c r="P34" s="88">
        <f t="shared" si="16"/>
        <v>-91</v>
      </c>
      <c r="Q34" s="84">
        <f t="shared" si="17"/>
        <v>-0.62758620689655176</v>
      </c>
      <c r="R34" s="84">
        <f t="shared" si="18"/>
        <v>5.9530371513614819E-3</v>
      </c>
      <c r="S34" s="84">
        <f t="shared" si="19"/>
        <v>1.8168149354717455E-2</v>
      </c>
      <c r="T34" s="103">
        <v>17</v>
      </c>
      <c r="U34" s="104">
        <v>13</v>
      </c>
    </row>
    <row r="35" spans="2:21" ht="15.75" x14ac:dyDescent="0.25">
      <c r="B35" s="105"/>
      <c r="C35" s="102"/>
      <c r="D35" s="80"/>
      <c r="E35" s="80"/>
      <c r="F35" s="60"/>
      <c r="G35" s="60"/>
      <c r="H35" s="60"/>
      <c r="I35" s="61"/>
      <c r="J35" s="86"/>
      <c r="K35" s="84"/>
      <c r="L35" s="87"/>
      <c r="M35" s="87"/>
      <c r="N35" s="103"/>
      <c r="O35" s="64"/>
      <c r="P35" s="64"/>
      <c r="Q35" s="64"/>
      <c r="R35" s="64"/>
      <c r="S35" s="64"/>
      <c r="T35" s="103"/>
      <c r="U35" s="104"/>
    </row>
    <row r="36" spans="2:21" ht="15.75" x14ac:dyDescent="0.25">
      <c r="B36" s="106" t="s">
        <v>20</v>
      </c>
      <c r="C36" s="102"/>
      <c r="D36" s="99">
        <f>SUM(D37:D39)</f>
        <v>4078</v>
      </c>
      <c r="E36" s="80">
        <f>SUM(E37:E39)</f>
        <v>3274</v>
      </c>
      <c r="F36" s="84">
        <f t="shared" ref="F36:F39" si="20">(E36/D36)</f>
        <v>0.8028445316331535</v>
      </c>
      <c r="G36" s="100">
        <f>SUM(G37:G39)</f>
        <v>3157</v>
      </c>
      <c r="H36" s="100">
        <f>SUM(H37:H39)</f>
        <v>2308</v>
      </c>
      <c r="I36" s="92">
        <f t="shared" ref="I36:I39" si="21">(H36/G36)</f>
        <v>0.73107380424453594</v>
      </c>
      <c r="J36" s="86">
        <f t="shared" ref="J36:J39" si="22">(D36-G36)</f>
        <v>921</v>
      </c>
      <c r="K36" s="84">
        <f t="shared" ref="K36:K39" si="23">(J36/G36)</f>
        <v>0.29173265758631611</v>
      </c>
      <c r="L36" s="87">
        <f t="shared" ref="L36:L39" si="24">(D36/D$17)</f>
        <v>0.32663195835002001</v>
      </c>
      <c r="M36" s="87">
        <f t="shared" ref="M36:M39" si="25">(G36/G$17)</f>
        <v>0.28531405332128335</v>
      </c>
      <c r="N36" s="103"/>
      <c r="O36" s="64"/>
      <c r="P36" s="88">
        <f t="shared" ref="P36:P39" si="26">(E36-H36)</f>
        <v>966</v>
      </c>
      <c r="Q36" s="84">
        <f t="shared" ref="Q36:Q39" si="27">(P36/H36)</f>
        <v>0.41854419410745236</v>
      </c>
      <c r="R36" s="84">
        <f t="shared" ref="R36:R39" si="28">(E36/E$17)</f>
        <v>0.36093043765847205</v>
      </c>
      <c r="S36" s="84">
        <f t="shared" ref="S36:S39" si="29">(H36/H$17)</f>
        <v>0.28918681869439922</v>
      </c>
      <c r="T36" s="103"/>
      <c r="U36" s="104"/>
    </row>
    <row r="37" spans="2:21" ht="15.75" x14ac:dyDescent="0.25">
      <c r="B37" s="101" t="s">
        <v>21</v>
      </c>
      <c r="C37" s="102"/>
      <c r="D37" s="99">
        <v>1413</v>
      </c>
      <c r="E37" s="80">
        <v>1037</v>
      </c>
      <c r="F37" s="84">
        <f t="shared" si="20"/>
        <v>0.73389950460014153</v>
      </c>
      <c r="G37" s="100">
        <v>921</v>
      </c>
      <c r="H37" s="100">
        <v>522</v>
      </c>
      <c r="I37" s="92">
        <f t="shared" si="21"/>
        <v>0.5667752442996743</v>
      </c>
      <c r="J37" s="86">
        <f t="shared" si="22"/>
        <v>492</v>
      </c>
      <c r="K37" s="84">
        <f t="shared" si="23"/>
        <v>0.53420195439739415</v>
      </c>
      <c r="L37" s="87">
        <f t="shared" si="24"/>
        <v>0.1131758109731678</v>
      </c>
      <c r="M37" s="87">
        <f t="shared" si="25"/>
        <v>8.3235427022141886E-2</v>
      </c>
      <c r="N37" s="103">
        <v>3</v>
      </c>
      <c r="O37" s="64">
        <v>5</v>
      </c>
      <c r="P37" s="88">
        <f t="shared" si="26"/>
        <v>515</v>
      </c>
      <c r="Q37" s="84">
        <f t="shared" si="27"/>
        <v>0.98659003831417624</v>
      </c>
      <c r="R37" s="84">
        <f t="shared" si="28"/>
        <v>0.11432036159188623</v>
      </c>
      <c r="S37" s="84">
        <f t="shared" si="29"/>
        <v>6.5405337676982839E-2</v>
      </c>
      <c r="T37" s="103">
        <v>3</v>
      </c>
      <c r="U37" s="104">
        <v>7</v>
      </c>
    </row>
    <row r="38" spans="2:21" ht="15.75" x14ac:dyDescent="0.25">
      <c r="B38" s="101" t="s">
        <v>22</v>
      </c>
      <c r="C38" s="102"/>
      <c r="D38" s="99">
        <v>1055</v>
      </c>
      <c r="E38" s="80">
        <v>729</v>
      </c>
      <c r="F38" s="84">
        <f t="shared" si="20"/>
        <v>0.69099526066350714</v>
      </c>
      <c r="G38" s="100">
        <v>994</v>
      </c>
      <c r="H38" s="100">
        <v>863</v>
      </c>
      <c r="I38" s="92">
        <f t="shared" si="21"/>
        <v>0.86820925553319916</v>
      </c>
      <c r="J38" s="86">
        <f t="shared" si="22"/>
        <v>61</v>
      </c>
      <c r="K38" s="84">
        <f t="shared" si="23"/>
        <v>6.1368209255533199E-2</v>
      </c>
      <c r="L38" s="87">
        <f t="shared" si="24"/>
        <v>8.4501401682018418E-2</v>
      </c>
      <c r="M38" s="87">
        <f t="shared" si="25"/>
        <v>8.9832806145503846E-2</v>
      </c>
      <c r="N38" s="103">
        <v>6</v>
      </c>
      <c r="O38" s="64">
        <v>3</v>
      </c>
      <c r="P38" s="88">
        <f t="shared" si="26"/>
        <v>-134</v>
      </c>
      <c r="Q38" s="84">
        <f t="shared" si="27"/>
        <v>-0.1552723059096176</v>
      </c>
      <c r="R38" s="84">
        <f t="shared" si="28"/>
        <v>8.036600154338E-2</v>
      </c>
      <c r="S38" s="84">
        <f t="shared" si="29"/>
        <v>0.10813181305600802</v>
      </c>
      <c r="T38" s="103">
        <v>5</v>
      </c>
      <c r="U38" s="104">
        <v>3</v>
      </c>
    </row>
    <row r="39" spans="2:21" ht="15.75" x14ac:dyDescent="0.25">
      <c r="B39" s="101" t="s">
        <v>23</v>
      </c>
      <c r="C39" s="102"/>
      <c r="D39" s="99">
        <v>1610</v>
      </c>
      <c r="E39" s="80">
        <v>1508</v>
      </c>
      <c r="F39" s="84">
        <f t="shared" si="20"/>
        <v>0.93664596273291922</v>
      </c>
      <c r="G39" s="100">
        <v>1242</v>
      </c>
      <c r="H39" s="100">
        <v>923</v>
      </c>
      <c r="I39" s="92">
        <f t="shared" si="21"/>
        <v>0.74315619967793878</v>
      </c>
      <c r="J39" s="86">
        <f t="shared" si="22"/>
        <v>368</v>
      </c>
      <c r="K39" s="84">
        <f t="shared" si="23"/>
        <v>0.29629629629629628</v>
      </c>
      <c r="L39" s="87">
        <f t="shared" si="24"/>
        <v>0.12895474569483381</v>
      </c>
      <c r="M39" s="87">
        <f t="shared" si="25"/>
        <v>0.1122458201536376</v>
      </c>
      <c r="N39" s="103">
        <v>1</v>
      </c>
      <c r="O39" s="64">
        <v>2</v>
      </c>
      <c r="P39" s="88">
        <f t="shared" si="26"/>
        <v>585</v>
      </c>
      <c r="Q39" s="84">
        <f t="shared" si="27"/>
        <v>0.63380281690140849</v>
      </c>
      <c r="R39" s="84">
        <f t="shared" si="28"/>
        <v>0.16624407452320583</v>
      </c>
      <c r="S39" s="84">
        <f t="shared" si="29"/>
        <v>0.11564966796140834</v>
      </c>
      <c r="T39" s="103">
        <v>2</v>
      </c>
      <c r="U39" s="104">
        <v>2</v>
      </c>
    </row>
    <row r="40" spans="2:21" ht="15.75" x14ac:dyDescent="0.25">
      <c r="B40" s="105"/>
      <c r="C40" s="102"/>
      <c r="D40" s="80"/>
      <c r="E40" s="80"/>
      <c r="F40" s="60"/>
      <c r="G40" s="60"/>
      <c r="H40" s="60"/>
      <c r="I40" s="61"/>
      <c r="J40" s="86"/>
      <c r="K40" s="84"/>
      <c r="L40" s="87"/>
      <c r="M40" s="87"/>
      <c r="N40" s="103"/>
      <c r="O40" s="64"/>
      <c r="P40" s="64"/>
      <c r="Q40" s="64"/>
      <c r="R40" s="64"/>
      <c r="S40" s="64"/>
      <c r="T40" s="103"/>
      <c r="U40" s="104"/>
    </row>
    <row r="41" spans="2:21" ht="15.75" x14ac:dyDescent="0.25">
      <c r="B41" s="106" t="s">
        <v>24</v>
      </c>
      <c r="C41" s="102"/>
      <c r="D41" s="99">
        <f>SUM(D42:D44)</f>
        <v>1475</v>
      </c>
      <c r="E41" s="80">
        <f>SUM(E42:E44)</f>
        <v>1367</v>
      </c>
      <c r="F41" s="84">
        <f t="shared" ref="F41:F44" si="30">(E41/D41)</f>
        <v>0.9267796610169492</v>
      </c>
      <c r="G41" s="100">
        <f>SUM(G42:G44)</f>
        <v>1419</v>
      </c>
      <c r="H41" s="100">
        <f>SUM(H42:H44)</f>
        <v>1409</v>
      </c>
      <c r="I41" s="92">
        <f t="shared" ref="I41:I44" si="31">(H41/G41)</f>
        <v>0.99295278365045803</v>
      </c>
      <c r="J41" s="86">
        <f t="shared" ref="J41:J44" si="32">(D41-G41)</f>
        <v>56</v>
      </c>
      <c r="K41" s="84">
        <f t="shared" ref="K41:K44" si="33">(J41/G41)</f>
        <v>3.9464411557434811E-2</v>
      </c>
      <c r="L41" s="87">
        <f t="shared" ref="L41:L44" si="34">(D41/D$17)</f>
        <v>0.11814177012414898</v>
      </c>
      <c r="M41" s="87">
        <f t="shared" ref="M41:M44" si="35">(G41/G$17)</f>
        <v>0.12824220515137821</v>
      </c>
      <c r="N41" s="103"/>
      <c r="O41" s="64"/>
      <c r="P41" s="88">
        <f t="shared" ref="P41:P44" si="36">(E41-H41)</f>
        <v>-42</v>
      </c>
      <c r="Q41" s="84">
        <f t="shared" ref="Q41:Q44" si="37">(P41/H41)</f>
        <v>-2.9808374733853796E-2</v>
      </c>
      <c r="R41" s="84">
        <f t="shared" ref="R41:R44" si="38">(E41/E$17)</f>
        <v>0.15070003307242863</v>
      </c>
      <c r="S41" s="84">
        <f t="shared" ref="S41:S44" si="39">(H41/H$17)</f>
        <v>0.17654429269515098</v>
      </c>
      <c r="T41" s="103"/>
      <c r="U41" s="104"/>
    </row>
    <row r="42" spans="2:21" ht="15.75" x14ac:dyDescent="0.25">
      <c r="B42" s="101" t="s">
        <v>25</v>
      </c>
      <c r="C42" s="102"/>
      <c r="D42" s="99">
        <v>126</v>
      </c>
      <c r="E42" s="80">
        <v>126</v>
      </c>
      <c r="F42" s="84">
        <f t="shared" si="30"/>
        <v>1</v>
      </c>
      <c r="G42" s="100">
        <v>281</v>
      </c>
      <c r="H42" s="100">
        <v>281</v>
      </c>
      <c r="I42" s="92">
        <f t="shared" si="31"/>
        <v>1</v>
      </c>
      <c r="J42" s="86">
        <f t="shared" si="32"/>
        <v>-155</v>
      </c>
      <c r="K42" s="84">
        <f t="shared" si="33"/>
        <v>-0.55160142348754448</v>
      </c>
      <c r="L42" s="87">
        <f t="shared" si="34"/>
        <v>1.0092110532639167E-2</v>
      </c>
      <c r="M42" s="87">
        <f t="shared" si="35"/>
        <v>2.5395390872119294E-2</v>
      </c>
      <c r="N42" s="103">
        <v>14</v>
      </c>
      <c r="O42" s="64">
        <v>11</v>
      </c>
      <c r="P42" s="88">
        <f t="shared" si="36"/>
        <v>-155</v>
      </c>
      <c r="Q42" s="84">
        <f t="shared" si="37"/>
        <v>-0.55160142348754448</v>
      </c>
      <c r="R42" s="84">
        <f t="shared" si="38"/>
        <v>1.3890420019843457E-2</v>
      </c>
      <c r="S42" s="84">
        <f t="shared" si="39"/>
        <v>3.5208620473624858E-2</v>
      </c>
      <c r="T42" s="103">
        <v>13</v>
      </c>
      <c r="U42" s="104">
        <v>9</v>
      </c>
    </row>
    <row r="43" spans="2:21" ht="15.75" x14ac:dyDescent="0.25">
      <c r="B43" s="101" t="s">
        <v>26</v>
      </c>
      <c r="C43" s="102"/>
      <c r="D43" s="99">
        <v>569</v>
      </c>
      <c r="E43" s="80">
        <v>521</v>
      </c>
      <c r="F43" s="84">
        <f t="shared" si="30"/>
        <v>0.91564147627416526</v>
      </c>
      <c r="G43" s="100">
        <v>646</v>
      </c>
      <c r="H43" s="100">
        <v>646</v>
      </c>
      <c r="I43" s="92">
        <f t="shared" si="31"/>
        <v>1</v>
      </c>
      <c r="J43" s="86">
        <f t="shared" si="32"/>
        <v>-77</v>
      </c>
      <c r="K43" s="84">
        <f t="shared" si="33"/>
        <v>-0.11919504643962849</v>
      </c>
      <c r="L43" s="87">
        <f t="shared" si="34"/>
        <v>4.5574689627553067E-2</v>
      </c>
      <c r="M43" s="87">
        <f t="shared" si="35"/>
        <v>5.8382286488929055E-2</v>
      </c>
      <c r="N43" s="103">
        <v>10</v>
      </c>
      <c r="O43" s="64">
        <v>8</v>
      </c>
      <c r="P43" s="88">
        <f t="shared" si="36"/>
        <v>-125</v>
      </c>
      <c r="Q43" s="84">
        <f t="shared" si="37"/>
        <v>-0.19349845201238391</v>
      </c>
      <c r="R43" s="84">
        <f t="shared" si="38"/>
        <v>5.7435784367765405E-2</v>
      </c>
      <c r="S43" s="84">
        <f t="shared" si="39"/>
        <v>8.0942237814810178E-2</v>
      </c>
      <c r="T43" s="103">
        <v>9</v>
      </c>
      <c r="U43" s="104">
        <v>5</v>
      </c>
    </row>
    <row r="44" spans="2:21" ht="15.75" x14ac:dyDescent="0.25">
      <c r="B44" s="101" t="s">
        <v>27</v>
      </c>
      <c r="C44" s="102"/>
      <c r="D44" s="99">
        <v>780</v>
      </c>
      <c r="E44" s="80">
        <v>720</v>
      </c>
      <c r="F44" s="84">
        <f t="shared" si="30"/>
        <v>0.92307692307692313</v>
      </c>
      <c r="G44" s="100">
        <v>492</v>
      </c>
      <c r="H44" s="100">
        <v>482</v>
      </c>
      <c r="I44" s="92">
        <f t="shared" si="31"/>
        <v>0.97967479674796742</v>
      </c>
      <c r="J44" s="86">
        <f t="shared" si="32"/>
        <v>288</v>
      </c>
      <c r="K44" s="84">
        <f t="shared" si="33"/>
        <v>0.58536585365853655</v>
      </c>
      <c r="L44" s="87">
        <f t="shared" si="34"/>
        <v>6.2474969963956746E-2</v>
      </c>
      <c r="M44" s="87">
        <f t="shared" si="35"/>
        <v>4.4464527790329868E-2</v>
      </c>
      <c r="N44" s="103">
        <v>8</v>
      </c>
      <c r="O44" s="64">
        <v>10</v>
      </c>
      <c r="P44" s="88">
        <f t="shared" si="36"/>
        <v>238</v>
      </c>
      <c r="Q44" s="84">
        <f t="shared" si="37"/>
        <v>0.49377593360995853</v>
      </c>
      <c r="R44" s="84">
        <f t="shared" si="38"/>
        <v>7.937382868481975E-2</v>
      </c>
      <c r="S44" s="84">
        <f t="shared" si="39"/>
        <v>6.0393434406715948E-2</v>
      </c>
      <c r="T44" s="103">
        <v>6</v>
      </c>
      <c r="U44" s="104">
        <v>8</v>
      </c>
    </row>
    <row r="45" spans="2:21" ht="15.75" x14ac:dyDescent="0.25">
      <c r="B45" s="101"/>
      <c r="C45" s="102"/>
      <c r="D45" s="80"/>
      <c r="E45" s="80"/>
      <c r="F45" s="60"/>
      <c r="G45" s="60"/>
      <c r="H45" s="60"/>
      <c r="I45" s="61"/>
      <c r="J45" s="86"/>
      <c r="K45" s="84"/>
      <c r="L45" s="87"/>
      <c r="M45" s="87"/>
      <c r="N45" s="103"/>
      <c r="O45" s="64"/>
      <c r="P45" s="64"/>
      <c r="Q45" s="64"/>
      <c r="R45" s="64"/>
      <c r="S45" s="64"/>
      <c r="T45" s="103"/>
      <c r="U45" s="104"/>
    </row>
    <row r="46" spans="2:21" ht="15.75" x14ac:dyDescent="0.25">
      <c r="B46" s="106" t="s">
        <v>36</v>
      </c>
      <c r="C46" s="102"/>
      <c r="D46" s="99"/>
      <c r="E46" s="80"/>
      <c r="F46" s="60"/>
      <c r="G46" s="100"/>
      <c r="H46" s="100"/>
      <c r="I46" s="61"/>
      <c r="J46" s="86"/>
      <c r="K46" s="84"/>
      <c r="L46" s="87"/>
      <c r="M46" s="87"/>
      <c r="N46" s="103"/>
      <c r="O46" s="64"/>
      <c r="P46" s="64"/>
      <c r="Q46" s="64"/>
      <c r="R46" s="64"/>
      <c r="S46" s="64"/>
      <c r="T46" s="103"/>
      <c r="U46" s="104"/>
    </row>
    <row r="47" spans="2:21" ht="15.75" x14ac:dyDescent="0.25">
      <c r="B47" s="101" t="s">
        <v>40</v>
      </c>
      <c r="C47" s="102"/>
      <c r="D47" s="99"/>
      <c r="E47" s="80"/>
      <c r="F47" s="60"/>
      <c r="G47" s="100"/>
      <c r="H47" s="100"/>
      <c r="I47" s="61"/>
      <c r="J47" s="81"/>
      <c r="K47" s="62"/>
      <c r="L47" s="60"/>
      <c r="M47" s="60"/>
      <c r="N47" s="103"/>
      <c r="O47" s="64"/>
      <c r="P47" s="64"/>
      <c r="Q47" s="64"/>
      <c r="R47" s="64"/>
      <c r="S47" s="64"/>
      <c r="T47" s="103"/>
      <c r="U47" s="104"/>
    </row>
    <row r="48" spans="2:21" ht="15.75" x14ac:dyDescent="0.25">
      <c r="B48" s="107" t="s">
        <v>51</v>
      </c>
      <c r="C48" s="102"/>
      <c r="D48" s="99"/>
      <c r="E48" s="80"/>
      <c r="F48" s="60"/>
      <c r="G48" s="100"/>
      <c r="H48" s="100"/>
      <c r="I48" s="61"/>
      <c r="J48" s="86"/>
      <c r="K48" s="84"/>
      <c r="L48" s="87"/>
      <c r="M48" s="87"/>
      <c r="N48" s="103"/>
      <c r="O48" s="64"/>
      <c r="P48" s="88"/>
      <c r="Q48" s="84"/>
      <c r="R48" s="64"/>
      <c r="S48" s="84"/>
      <c r="T48" s="103"/>
      <c r="U48" s="104"/>
    </row>
    <row r="49" spans="2:21" ht="15.75" x14ac:dyDescent="0.25">
      <c r="B49" s="107" t="s">
        <v>52</v>
      </c>
      <c r="C49" s="102"/>
      <c r="D49" s="99"/>
      <c r="E49" s="80"/>
      <c r="F49" s="60"/>
      <c r="G49" s="100"/>
      <c r="H49" s="100"/>
      <c r="I49" s="61"/>
      <c r="J49" s="86"/>
      <c r="K49" s="84"/>
      <c r="L49" s="87"/>
      <c r="M49" s="87"/>
      <c r="N49" s="103"/>
      <c r="O49" s="64"/>
      <c r="P49" s="88"/>
      <c r="Q49" s="84"/>
      <c r="R49" s="64"/>
      <c r="S49" s="84"/>
      <c r="T49" s="103"/>
      <c r="U49" s="104"/>
    </row>
    <row r="50" spans="2:21" ht="15.75" x14ac:dyDescent="0.25">
      <c r="B50" s="101" t="s">
        <v>28</v>
      </c>
      <c r="C50" s="102"/>
      <c r="D50" s="99">
        <v>65</v>
      </c>
      <c r="E50" s="80">
        <v>65</v>
      </c>
      <c r="F50" s="84">
        <f t="shared" ref="F50:F51" si="40">(E50/D50)</f>
        <v>1</v>
      </c>
      <c r="G50" s="100">
        <v>164</v>
      </c>
      <c r="H50" s="100">
        <v>164</v>
      </c>
      <c r="I50" s="92">
        <f t="shared" ref="I50:I51" si="41">(H50/G50)</f>
        <v>1</v>
      </c>
      <c r="J50" s="86">
        <f t="shared" ref="J50:J51" si="42">(D50-G50)</f>
        <v>-99</v>
      </c>
      <c r="K50" s="84">
        <f t="shared" ref="K50:K51" si="43">(J50/G50)</f>
        <v>-0.60365853658536583</v>
      </c>
      <c r="L50" s="87">
        <f t="shared" ref="L50:L51" si="44">(D50/D$17)</f>
        <v>5.2062474969963961E-3</v>
      </c>
      <c r="M50" s="87">
        <f t="shared" ref="M50:M51" si="45">(G50/G$17)</f>
        <v>1.482150926344329E-2</v>
      </c>
      <c r="N50" s="103">
        <v>17</v>
      </c>
      <c r="O50" s="64">
        <v>15</v>
      </c>
      <c r="P50" s="88">
        <f t="shared" ref="P50:P51" si="46">(E50-H50)</f>
        <v>-99</v>
      </c>
      <c r="Q50" s="84">
        <f t="shared" ref="Q50:Q51" si="47">(P50/H50)</f>
        <v>-0.60365853658536583</v>
      </c>
      <c r="R50" s="84">
        <f t="shared" ref="R50:R51" si="48">(E50/E$17)</f>
        <v>7.165692867379561E-3</v>
      </c>
      <c r="S50" s="84">
        <f t="shared" ref="S50:S51" si="49">(H50/H$17)</f>
        <v>2.0548803408094223E-2</v>
      </c>
      <c r="T50" s="103">
        <v>16</v>
      </c>
      <c r="U50" s="104">
        <v>12</v>
      </c>
    </row>
    <row r="51" spans="2:21" ht="15.75" x14ac:dyDescent="0.25">
      <c r="B51" s="101" t="s">
        <v>29</v>
      </c>
      <c r="C51" s="102"/>
      <c r="D51" s="99">
        <v>181</v>
      </c>
      <c r="E51" s="80">
        <v>181</v>
      </c>
      <c r="F51" s="84">
        <f t="shared" si="40"/>
        <v>1</v>
      </c>
      <c r="G51" s="100">
        <v>245</v>
      </c>
      <c r="H51" s="100">
        <v>145</v>
      </c>
      <c r="I51" s="92">
        <f t="shared" si="41"/>
        <v>0.59183673469387754</v>
      </c>
      <c r="J51" s="86">
        <f t="shared" si="42"/>
        <v>-64</v>
      </c>
      <c r="K51" s="84">
        <f t="shared" si="43"/>
        <v>-0.26122448979591839</v>
      </c>
      <c r="L51" s="87">
        <f t="shared" si="44"/>
        <v>1.4497396876251501E-2</v>
      </c>
      <c r="M51" s="87">
        <f t="shared" si="45"/>
        <v>2.2141888838680523E-2</v>
      </c>
      <c r="N51" s="103">
        <v>13</v>
      </c>
      <c r="O51" s="64">
        <v>12</v>
      </c>
      <c r="P51" s="88">
        <f t="shared" si="46"/>
        <v>36</v>
      </c>
      <c r="Q51" s="84">
        <f t="shared" si="47"/>
        <v>0.24827586206896551</v>
      </c>
      <c r="R51" s="84">
        <f t="shared" si="48"/>
        <v>1.9953698599933855E-2</v>
      </c>
      <c r="S51" s="84">
        <f t="shared" si="49"/>
        <v>1.8168149354717455E-2</v>
      </c>
      <c r="T51" s="103">
        <v>11</v>
      </c>
      <c r="U51" s="104">
        <v>13</v>
      </c>
    </row>
    <row r="52" spans="2:21" ht="15.75" x14ac:dyDescent="0.25">
      <c r="B52" s="101"/>
      <c r="C52" s="102"/>
      <c r="D52" s="99"/>
      <c r="E52" s="80"/>
      <c r="F52" s="60"/>
      <c r="G52" s="100"/>
      <c r="H52" s="100"/>
      <c r="I52" s="61"/>
      <c r="J52" s="86"/>
      <c r="K52" s="84"/>
      <c r="L52" s="87"/>
      <c r="M52" s="87"/>
      <c r="N52" s="103"/>
      <c r="O52" s="64"/>
      <c r="P52" s="64"/>
      <c r="Q52" s="64"/>
      <c r="R52" s="64"/>
      <c r="S52" s="64"/>
      <c r="T52" s="103"/>
      <c r="U52" s="104"/>
    </row>
    <row r="53" spans="2:21" ht="15.75" x14ac:dyDescent="0.25">
      <c r="B53" s="106" t="s">
        <v>37</v>
      </c>
      <c r="C53" s="102"/>
      <c r="D53" s="99"/>
      <c r="E53" s="80"/>
      <c r="F53" s="60"/>
      <c r="G53" s="100"/>
      <c r="H53" s="100"/>
      <c r="I53" s="61"/>
      <c r="J53" s="86"/>
      <c r="K53" s="84"/>
      <c r="L53" s="87"/>
      <c r="M53" s="87"/>
      <c r="N53" s="103"/>
      <c r="O53" s="64"/>
      <c r="P53" s="64"/>
      <c r="Q53" s="64"/>
      <c r="R53" s="64"/>
      <c r="S53" s="64"/>
      <c r="T53" s="103"/>
      <c r="U53" s="104"/>
    </row>
    <row r="54" spans="2:21" ht="15.75" x14ac:dyDescent="0.25">
      <c r="B54" s="101" t="s">
        <v>41</v>
      </c>
      <c r="C54" s="102"/>
      <c r="D54" s="99"/>
      <c r="E54" s="80"/>
      <c r="F54" s="60"/>
      <c r="G54" s="100"/>
      <c r="H54" s="100"/>
      <c r="I54" s="61"/>
      <c r="J54" s="86"/>
      <c r="K54" s="84"/>
      <c r="L54" s="60"/>
      <c r="M54" s="60"/>
      <c r="N54" s="103"/>
      <c r="O54" s="64"/>
      <c r="P54" s="64"/>
      <c r="Q54" s="64"/>
      <c r="R54" s="64"/>
      <c r="S54" s="64"/>
      <c r="T54" s="103"/>
      <c r="U54" s="104"/>
    </row>
    <row r="55" spans="2:21" ht="15.75" x14ac:dyDescent="0.25">
      <c r="B55" s="107" t="s">
        <v>53</v>
      </c>
      <c r="C55" s="102"/>
      <c r="D55" s="99"/>
      <c r="E55" s="80"/>
      <c r="F55" s="60"/>
      <c r="G55" s="100"/>
      <c r="H55" s="100"/>
      <c r="I55" s="61"/>
      <c r="J55" s="86"/>
      <c r="K55" s="84"/>
      <c r="L55" s="87"/>
      <c r="M55" s="87"/>
      <c r="N55" s="103"/>
      <c r="O55" s="64"/>
      <c r="P55" s="88"/>
      <c r="Q55" s="84"/>
      <c r="R55" s="64"/>
      <c r="S55" s="84"/>
      <c r="T55" s="103"/>
      <c r="U55" s="104"/>
    </row>
    <row r="56" spans="2:21" ht="15.75" x14ac:dyDescent="0.25">
      <c r="B56" s="107" t="s">
        <v>54</v>
      </c>
      <c r="C56" s="102"/>
      <c r="D56" s="99"/>
      <c r="E56" s="80"/>
      <c r="F56" s="60"/>
      <c r="G56" s="100"/>
      <c r="H56" s="100"/>
      <c r="I56" s="61"/>
      <c r="J56" s="86"/>
      <c r="K56" s="84"/>
      <c r="L56" s="87"/>
      <c r="M56" s="87"/>
      <c r="N56" s="103"/>
      <c r="O56" s="64"/>
      <c r="P56" s="88"/>
      <c r="Q56" s="84"/>
      <c r="R56" s="64"/>
      <c r="S56" s="84"/>
      <c r="T56" s="103"/>
      <c r="U56" s="104"/>
    </row>
    <row r="57" spans="2:21" ht="15.75" x14ac:dyDescent="0.25">
      <c r="B57" s="101" t="s">
        <v>30</v>
      </c>
      <c r="C57" s="102"/>
      <c r="D57" s="99">
        <v>95</v>
      </c>
      <c r="E57" s="80">
        <v>95</v>
      </c>
      <c r="F57" s="84">
        <f>(E57/D57)</f>
        <v>1</v>
      </c>
      <c r="G57" s="100">
        <v>72</v>
      </c>
      <c r="H57" s="100">
        <v>72</v>
      </c>
      <c r="I57" s="92">
        <f>(H57/G57)</f>
        <v>1</v>
      </c>
      <c r="J57" s="86">
        <f>(D57-G57)</f>
        <v>23</v>
      </c>
      <c r="K57" s="84">
        <f>(J57/G57)</f>
        <v>0.31944444444444442</v>
      </c>
      <c r="L57" s="87">
        <f>(D57/D$17)</f>
        <v>7.6091309571485787E-3</v>
      </c>
      <c r="M57" s="87">
        <f>(G57/G$17)</f>
        <v>6.507004066877542E-3</v>
      </c>
      <c r="N57" s="103">
        <v>16</v>
      </c>
      <c r="O57" s="64">
        <v>18</v>
      </c>
      <c r="P57" s="88">
        <f>(E57-H57)</f>
        <v>23</v>
      </c>
      <c r="Q57" s="84">
        <f>(P57/H57)</f>
        <v>0.31944444444444442</v>
      </c>
      <c r="R57" s="84">
        <f>(E57/E$17)</f>
        <v>1.0472935729247051E-2</v>
      </c>
      <c r="S57" s="84">
        <f>(H57/H$17)</f>
        <v>9.0214258864803904E-3</v>
      </c>
      <c r="T57" s="103">
        <v>15</v>
      </c>
      <c r="U57" s="104">
        <v>16</v>
      </c>
    </row>
    <row r="58" spans="2:21" ht="15.75" x14ac:dyDescent="0.25">
      <c r="B58" s="101" t="s">
        <v>42</v>
      </c>
      <c r="C58" s="102"/>
      <c r="D58" s="99"/>
      <c r="E58" s="80"/>
      <c r="F58" s="60"/>
      <c r="G58" s="100"/>
      <c r="H58" s="100"/>
      <c r="I58" s="61"/>
      <c r="J58" s="86"/>
      <c r="K58" s="84"/>
      <c r="L58" s="87"/>
      <c r="M58" s="87"/>
      <c r="N58" s="103"/>
      <c r="O58" s="64"/>
      <c r="P58" s="64"/>
      <c r="Q58" s="64"/>
      <c r="R58" s="64"/>
      <c r="S58" s="64"/>
      <c r="T58" s="103"/>
      <c r="U58" s="104"/>
    </row>
    <row r="59" spans="2:21" ht="15.75" x14ac:dyDescent="0.25">
      <c r="B59" s="107" t="s">
        <v>55</v>
      </c>
      <c r="C59" s="102"/>
      <c r="D59" s="99">
        <v>0</v>
      </c>
      <c r="E59" s="80">
        <v>0</v>
      </c>
      <c r="F59" s="84"/>
      <c r="G59" s="100">
        <v>0</v>
      </c>
      <c r="H59" s="100">
        <v>0</v>
      </c>
      <c r="I59" s="92"/>
      <c r="J59" s="86"/>
      <c r="K59" s="84"/>
      <c r="L59" s="87">
        <f>(D59/D$17)</f>
        <v>0</v>
      </c>
      <c r="M59" s="87">
        <f>(G59/G$17)</f>
        <v>0</v>
      </c>
      <c r="N59" s="103"/>
      <c r="O59" s="64"/>
      <c r="P59" s="88"/>
      <c r="Q59" s="84"/>
      <c r="R59" s="84">
        <f>(E59/E$17)</f>
        <v>0</v>
      </c>
      <c r="S59" s="84">
        <f>(H59/H$17)</f>
        <v>0</v>
      </c>
      <c r="T59" s="103"/>
      <c r="U59" s="104"/>
    </row>
    <row r="60" spans="2:21" ht="15.75" x14ac:dyDescent="0.25">
      <c r="B60" s="107" t="s">
        <v>56</v>
      </c>
      <c r="C60" s="102"/>
      <c r="D60" s="99"/>
      <c r="E60" s="80"/>
      <c r="F60" s="60"/>
      <c r="G60" s="100"/>
      <c r="H60" s="100"/>
      <c r="I60" s="61"/>
      <c r="J60" s="86"/>
      <c r="K60" s="84"/>
      <c r="L60" s="87"/>
      <c r="M60" s="87"/>
      <c r="N60" s="103"/>
      <c r="O60" s="64"/>
      <c r="P60" s="88"/>
      <c r="Q60" s="84"/>
      <c r="R60" s="64"/>
      <c r="S60" s="84"/>
      <c r="T60" s="103"/>
      <c r="U60" s="104"/>
    </row>
    <row r="61" spans="2:21" ht="15.75" x14ac:dyDescent="0.25">
      <c r="B61" s="101" t="s">
        <v>31</v>
      </c>
      <c r="C61" s="102"/>
      <c r="D61" s="99">
        <v>220</v>
      </c>
      <c r="E61" s="80">
        <v>150</v>
      </c>
      <c r="F61" s="84">
        <f>(E61/D61)</f>
        <v>0.68181818181818177</v>
      </c>
      <c r="G61" s="100">
        <v>119</v>
      </c>
      <c r="H61" s="100">
        <v>119</v>
      </c>
      <c r="I61" s="92">
        <f>(H61/G61)</f>
        <v>1</v>
      </c>
      <c r="J61" s="86">
        <f>(D61-G61)</f>
        <v>101</v>
      </c>
      <c r="K61" s="84">
        <f>(J61/G61)</f>
        <v>0.84873949579831931</v>
      </c>
      <c r="L61" s="87">
        <f>(D61/D$17)</f>
        <v>1.7621145374449341E-2</v>
      </c>
      <c r="M61" s="87">
        <f>(G61/G$17)</f>
        <v>1.0754631721644826E-2</v>
      </c>
      <c r="N61" s="103">
        <v>12</v>
      </c>
      <c r="O61" s="64">
        <v>16</v>
      </c>
      <c r="P61" s="88">
        <f>(E61-H61)</f>
        <v>31</v>
      </c>
      <c r="Q61" s="84">
        <f>(P61/H61)</f>
        <v>0.26050420168067229</v>
      </c>
      <c r="R61" s="84">
        <f>(E61/E$17)</f>
        <v>1.6536214309337448E-2</v>
      </c>
      <c r="S61" s="84">
        <f>(H61/H$17)</f>
        <v>1.491041222904398E-2</v>
      </c>
      <c r="T61" s="103">
        <v>12</v>
      </c>
      <c r="U61" s="104">
        <v>15</v>
      </c>
    </row>
    <row r="62" spans="2:21" ht="15.75" x14ac:dyDescent="0.25">
      <c r="B62" s="101" t="s">
        <v>43</v>
      </c>
      <c r="C62" s="102"/>
      <c r="D62" s="99"/>
      <c r="E62" s="80"/>
      <c r="F62" s="60"/>
      <c r="G62" s="100"/>
      <c r="H62" s="100"/>
      <c r="I62" s="61"/>
      <c r="J62" s="86"/>
      <c r="K62" s="84"/>
      <c r="L62" s="87"/>
      <c r="M62" s="87"/>
      <c r="N62" s="103"/>
      <c r="O62" s="64"/>
      <c r="P62" s="64"/>
      <c r="Q62" s="64"/>
      <c r="R62" s="64"/>
      <c r="S62" s="64"/>
      <c r="T62" s="103"/>
      <c r="U62" s="104"/>
    </row>
    <row r="63" spans="2:21" ht="15.75" x14ac:dyDescent="0.25">
      <c r="B63" s="107" t="s">
        <v>57</v>
      </c>
      <c r="C63" s="102"/>
      <c r="D63" s="99">
        <v>36</v>
      </c>
      <c r="E63" s="80">
        <v>36</v>
      </c>
      <c r="F63" s="84">
        <f>(E63/D63)</f>
        <v>1</v>
      </c>
      <c r="G63" s="100">
        <v>51</v>
      </c>
      <c r="H63" s="100">
        <v>41</v>
      </c>
      <c r="I63" s="92">
        <f>(H63/G63)</f>
        <v>0.80392156862745101</v>
      </c>
      <c r="J63" s="86">
        <f>(D63-G63)</f>
        <v>-15</v>
      </c>
      <c r="K63" s="84">
        <f>(J63/G63)</f>
        <v>-0.29411764705882354</v>
      </c>
      <c r="L63" s="87">
        <f>(D63/D$17)</f>
        <v>2.883460152182619E-3</v>
      </c>
      <c r="M63" s="87">
        <f>(G63/G$17)</f>
        <v>4.6091278807049258E-3</v>
      </c>
      <c r="N63" s="103"/>
      <c r="O63" s="64"/>
      <c r="P63" s="88">
        <f t="shared" ref="P63:P64" si="50">(E63-H63)</f>
        <v>-5</v>
      </c>
      <c r="Q63" s="84">
        <f t="shared" ref="Q63" si="51">(P63/H63)</f>
        <v>-0.12195121951219512</v>
      </c>
      <c r="R63" s="84">
        <f>(E63/E$17)</f>
        <v>3.9686914342409877E-3</v>
      </c>
      <c r="S63" s="84">
        <f>(H63/H$17)</f>
        <v>5.1372008520235556E-3</v>
      </c>
      <c r="T63" s="103"/>
      <c r="U63" s="104"/>
    </row>
    <row r="64" spans="2:21" ht="15.75" x14ac:dyDescent="0.25">
      <c r="B64" s="108"/>
      <c r="C64" s="102"/>
      <c r="D64" s="99"/>
      <c r="E64" s="80"/>
      <c r="F64" s="60"/>
      <c r="G64" s="100"/>
      <c r="H64" s="100"/>
      <c r="I64" s="61"/>
      <c r="J64" s="98"/>
      <c r="K64" s="60"/>
      <c r="L64" s="60"/>
      <c r="M64" s="60"/>
      <c r="N64" s="103"/>
      <c r="O64" s="64"/>
      <c r="P64" s="88"/>
      <c r="Q64" s="84"/>
      <c r="R64" s="64"/>
      <c r="S64" s="64"/>
      <c r="T64" s="103"/>
      <c r="U64" s="104"/>
    </row>
    <row r="65" spans="1:21" ht="15.75" x14ac:dyDescent="0.25">
      <c r="A65" s="4"/>
      <c r="B65" s="106" t="s">
        <v>38</v>
      </c>
      <c r="C65" s="102"/>
      <c r="D65" s="99"/>
      <c r="E65" s="80"/>
      <c r="F65" s="60"/>
      <c r="G65" s="100"/>
      <c r="H65" s="100"/>
      <c r="I65" s="61"/>
      <c r="J65" s="86"/>
      <c r="K65" s="84"/>
      <c r="L65" s="60"/>
      <c r="M65" s="60"/>
      <c r="N65" s="103"/>
      <c r="O65" s="64"/>
      <c r="P65" s="64"/>
      <c r="Q65" s="64"/>
      <c r="R65" s="64"/>
      <c r="S65" s="64"/>
      <c r="T65" s="103"/>
      <c r="U65" s="104"/>
    </row>
    <row r="66" spans="1:21" ht="15.75" x14ac:dyDescent="0.25">
      <c r="A66" s="4"/>
      <c r="B66" s="101" t="s">
        <v>44</v>
      </c>
      <c r="C66" s="102"/>
      <c r="D66" s="99"/>
      <c r="E66" s="80"/>
      <c r="F66" s="60"/>
      <c r="G66" s="100"/>
      <c r="H66" s="100"/>
      <c r="I66" s="61"/>
      <c r="J66" s="86"/>
      <c r="K66" s="84"/>
      <c r="L66" s="87"/>
      <c r="M66" s="87"/>
      <c r="N66" s="103"/>
      <c r="O66" s="64"/>
      <c r="P66" s="64"/>
      <c r="Q66" s="64"/>
      <c r="R66" s="64"/>
      <c r="S66" s="64"/>
      <c r="T66" s="103"/>
      <c r="U66" s="104"/>
    </row>
    <row r="67" spans="1:21" ht="15.75" x14ac:dyDescent="0.25">
      <c r="A67"/>
      <c r="B67" s="101" t="s">
        <v>58</v>
      </c>
      <c r="C67" s="102"/>
      <c r="D67" s="99">
        <v>18</v>
      </c>
      <c r="E67" s="80">
        <v>18</v>
      </c>
      <c r="F67" s="84">
        <f t="shared" ref="F67:F68" si="52">(E67/D67)</f>
        <v>1</v>
      </c>
      <c r="G67" s="100">
        <v>178</v>
      </c>
      <c r="H67" s="100">
        <v>28</v>
      </c>
      <c r="I67" s="92">
        <f t="shared" ref="I67:I68" si="53">(H67/G67)</f>
        <v>0.15730337078651685</v>
      </c>
      <c r="J67" s="86">
        <f t="shared" ref="J67:J68" si="54">(D67-G67)</f>
        <v>-160</v>
      </c>
      <c r="K67" s="84">
        <f t="shared" ref="K67:K68" si="55">(J67/G67)</f>
        <v>-0.898876404494382</v>
      </c>
      <c r="L67" s="87">
        <f>(D67/D$17)</f>
        <v>1.4417300760913095E-3</v>
      </c>
      <c r="M67" s="87">
        <f>(G67/G$17)</f>
        <v>1.6086760054225033E-2</v>
      </c>
      <c r="N67" s="103">
        <v>18</v>
      </c>
      <c r="O67" s="64">
        <v>14</v>
      </c>
      <c r="P67" s="88">
        <f t="shared" ref="P67:P68" si="56">(E67-H67)</f>
        <v>-10</v>
      </c>
      <c r="Q67" s="84">
        <f t="shared" ref="Q67:Q68" si="57">(P67/H67)</f>
        <v>-0.35714285714285715</v>
      </c>
      <c r="R67" s="84">
        <f>(E67/E$17)</f>
        <v>1.9843457171204938E-3</v>
      </c>
      <c r="S67" s="84">
        <f>(H67/H$17)</f>
        <v>3.5083322891868189E-3</v>
      </c>
      <c r="T67" s="103">
        <v>18</v>
      </c>
      <c r="U67" s="104">
        <v>18</v>
      </c>
    </row>
    <row r="68" spans="1:21" ht="15.75" x14ac:dyDescent="0.25">
      <c r="A68"/>
      <c r="B68" s="101" t="s">
        <v>32</v>
      </c>
      <c r="C68" s="102"/>
      <c r="D68" s="99">
        <v>116</v>
      </c>
      <c r="E68" s="80">
        <v>114</v>
      </c>
      <c r="F68" s="84">
        <f t="shared" si="52"/>
        <v>0.98275862068965514</v>
      </c>
      <c r="G68" s="100">
        <v>110</v>
      </c>
      <c r="H68" s="100">
        <v>63</v>
      </c>
      <c r="I68" s="92">
        <f t="shared" si="53"/>
        <v>0.57272727272727275</v>
      </c>
      <c r="J68" s="86">
        <f t="shared" si="54"/>
        <v>6</v>
      </c>
      <c r="K68" s="84">
        <f t="shared" si="55"/>
        <v>5.4545454545454543E-2</v>
      </c>
      <c r="L68" s="87">
        <f>(D68/D$17)</f>
        <v>9.2911493792551068E-3</v>
      </c>
      <c r="M68" s="87">
        <f>(G68/G$17)</f>
        <v>9.9412562132851334E-3</v>
      </c>
      <c r="N68" s="103">
        <v>15</v>
      </c>
      <c r="O68" s="64">
        <v>17</v>
      </c>
      <c r="P68" s="88">
        <f t="shared" si="56"/>
        <v>51</v>
      </c>
      <c r="Q68" s="84">
        <f t="shared" si="57"/>
        <v>0.80952380952380953</v>
      </c>
      <c r="R68" s="84">
        <f>(E68/E$17)</f>
        <v>1.2567522875096462E-2</v>
      </c>
      <c r="S68" s="84">
        <f>(H68/H$17)</f>
        <v>7.8937476506703418E-3</v>
      </c>
      <c r="T68" s="103">
        <v>14</v>
      </c>
      <c r="U68" s="104">
        <v>17</v>
      </c>
    </row>
    <row r="69" spans="1:21" ht="15.75" x14ac:dyDescent="0.25">
      <c r="A69"/>
      <c r="B69" s="101" t="s">
        <v>59</v>
      </c>
      <c r="C69" s="109"/>
      <c r="D69" s="99"/>
      <c r="E69" s="80"/>
      <c r="F69" s="60"/>
      <c r="G69" s="100"/>
      <c r="H69" s="100"/>
      <c r="I69" s="61"/>
      <c r="J69" s="86"/>
      <c r="K69" s="84"/>
      <c r="L69" s="87"/>
      <c r="M69" s="87"/>
      <c r="N69" s="110"/>
      <c r="O69" s="111"/>
      <c r="P69" s="88"/>
      <c r="Q69" s="84"/>
      <c r="R69" s="64"/>
      <c r="S69" s="84"/>
      <c r="T69" s="64"/>
      <c r="U69" s="104"/>
    </row>
    <row r="70" spans="1:21" ht="15.75" x14ac:dyDescent="0.25">
      <c r="A70"/>
      <c r="B70" s="107" t="s">
        <v>60</v>
      </c>
      <c r="C70" s="112"/>
      <c r="D70" s="99">
        <v>24</v>
      </c>
      <c r="E70" s="80">
        <v>16</v>
      </c>
      <c r="F70" s="84">
        <f>(E70/D70)</f>
        <v>0.66666666666666663</v>
      </c>
      <c r="G70" s="100">
        <v>18</v>
      </c>
      <c r="H70" s="100">
        <v>7</v>
      </c>
      <c r="I70" s="92">
        <f>(H70/G70)</f>
        <v>0.3888888888888889</v>
      </c>
      <c r="J70" s="86">
        <f>(D70-G70)</f>
        <v>6</v>
      </c>
      <c r="K70" s="84">
        <f>(J70/G70)</f>
        <v>0.33333333333333331</v>
      </c>
      <c r="L70" s="87">
        <f>(D70/D$17)</f>
        <v>1.922306768121746E-3</v>
      </c>
      <c r="M70" s="87">
        <f>(G70/G$17)</f>
        <v>1.6267510167193855E-3</v>
      </c>
      <c r="N70" s="64"/>
      <c r="O70" s="110"/>
      <c r="P70" s="88">
        <f>(E70-H70)</f>
        <v>9</v>
      </c>
      <c r="Q70" s="84">
        <f>(P70/H70)</f>
        <v>1.2857142857142858</v>
      </c>
      <c r="R70" s="84">
        <f>(E70/E$17)</f>
        <v>1.7638628596626613E-3</v>
      </c>
      <c r="S70" s="84">
        <f>(H70/H$17)</f>
        <v>8.7708307229670472E-4</v>
      </c>
      <c r="T70" s="62"/>
      <c r="U70" s="113"/>
    </row>
    <row r="71" spans="1:21" ht="16.5" thickBot="1" x14ac:dyDescent="0.3">
      <c r="A71"/>
      <c r="B71" s="114"/>
      <c r="C71" s="115"/>
      <c r="D71" s="116"/>
      <c r="E71" s="116"/>
      <c r="F71" s="116"/>
      <c r="G71" s="116"/>
      <c r="H71" s="116"/>
      <c r="I71" s="117"/>
      <c r="J71" s="118"/>
      <c r="K71" s="116"/>
      <c r="L71" s="116"/>
      <c r="M71" s="116"/>
      <c r="N71" s="119"/>
      <c r="O71" s="120"/>
      <c r="P71" s="116"/>
      <c r="Q71" s="116"/>
      <c r="R71" s="120"/>
      <c r="S71" s="120"/>
      <c r="T71" s="121"/>
      <c r="U71" s="122"/>
    </row>
    <row r="72" spans="1:21" ht="16.5" thickTop="1" x14ac:dyDescent="0.25"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123"/>
      <c r="O72" s="5"/>
      <c r="P72" s="6"/>
      <c r="Q72" s="6"/>
      <c r="R72" s="5"/>
      <c r="S72" s="5"/>
      <c r="T72" s="124"/>
      <c r="U72" s="6"/>
    </row>
    <row r="73" spans="1:21" ht="15.75" x14ac:dyDescent="0.25">
      <c r="B73" s="125" t="s">
        <v>61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23"/>
      <c r="O73" s="5"/>
      <c r="P73" s="5"/>
      <c r="Q73" s="5"/>
      <c r="R73" s="5"/>
      <c r="S73" s="5"/>
      <c r="T73" s="124"/>
      <c r="U73" s="5"/>
    </row>
    <row r="74" spans="1:21" ht="15.75" x14ac:dyDescent="0.25">
      <c r="B74" s="125" t="s">
        <v>74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23"/>
      <c r="O74" s="5"/>
      <c r="P74" s="5"/>
      <c r="Q74" s="5"/>
      <c r="R74" s="5"/>
      <c r="S74" s="5"/>
      <c r="T74" s="124"/>
      <c r="U74" s="5"/>
    </row>
    <row r="75" spans="1:21" ht="15.75" x14ac:dyDescent="0.25">
      <c r="B75" s="126" t="s">
        <v>33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23"/>
      <c r="O75" s="5"/>
      <c r="P75" s="5"/>
      <c r="Q75" s="5"/>
      <c r="R75" s="5"/>
      <c r="S75" s="5"/>
      <c r="T75" s="124"/>
      <c r="U75" s="5"/>
    </row>
    <row r="76" spans="1:21" ht="15.75" x14ac:dyDescent="0.25">
      <c r="B76" s="126" t="s">
        <v>34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23"/>
      <c r="O76" s="5"/>
      <c r="P76" s="5"/>
      <c r="Q76" s="5"/>
      <c r="R76" s="5"/>
      <c r="S76" s="5"/>
      <c r="T76" s="124"/>
      <c r="U76" s="5"/>
    </row>
    <row r="77" spans="1:21" ht="15.75" x14ac:dyDescent="0.25">
      <c r="B77" s="126" t="s">
        <v>35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23"/>
      <c r="O77" s="5"/>
      <c r="P77" s="5"/>
      <c r="Q77" s="5"/>
      <c r="R77" s="5"/>
      <c r="S77" s="5"/>
      <c r="T77" s="124"/>
      <c r="U77" s="5"/>
    </row>
    <row r="78" spans="1:21" ht="15.75" x14ac:dyDescent="0.25">
      <c r="B78" s="126" t="s">
        <v>45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02"/>
      <c r="O78" s="5"/>
      <c r="P78" s="5"/>
      <c r="Q78" s="5"/>
      <c r="R78" s="5"/>
      <c r="S78" s="5"/>
      <c r="T78" s="6"/>
      <c r="U78" s="5"/>
    </row>
    <row r="79" spans="1:21" ht="15.75" x14ac:dyDescent="0.25">
      <c r="B79" s="126" t="s">
        <v>46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02"/>
      <c r="O79" s="5"/>
      <c r="P79" s="5"/>
      <c r="Q79" s="5"/>
      <c r="R79" s="5"/>
      <c r="S79" s="5"/>
      <c r="T79" s="6"/>
      <c r="U79" s="5"/>
    </row>
    <row r="80" spans="1:21" ht="15.75" x14ac:dyDescent="0.25">
      <c r="B80" s="126" t="s">
        <v>47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02"/>
      <c r="O80" s="5"/>
      <c r="P80" s="5"/>
      <c r="Q80" s="5"/>
      <c r="R80" s="5"/>
      <c r="S80" s="5"/>
      <c r="T80" s="6"/>
      <c r="U80" s="5"/>
    </row>
    <row r="81" spans="2:21" ht="15.75" x14ac:dyDescent="0.25">
      <c r="B81" s="6" t="s">
        <v>48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02"/>
      <c r="O81" s="5"/>
      <c r="P81" s="5"/>
      <c r="Q81" s="5"/>
      <c r="R81" s="5"/>
      <c r="S81" s="5"/>
      <c r="T81" s="6"/>
      <c r="U81" s="5"/>
    </row>
    <row r="82" spans="2:21" ht="15.75" x14ac:dyDescent="0.25">
      <c r="B82" s="6" t="s">
        <v>49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02"/>
      <c r="O82" s="5"/>
      <c r="P82" s="5"/>
      <c r="Q82" s="5"/>
      <c r="R82" s="5"/>
      <c r="S82" s="5"/>
      <c r="T82" s="6"/>
      <c r="U82" s="5"/>
    </row>
    <row r="83" spans="2:21" ht="15.75" x14ac:dyDescent="0.25">
      <c r="B83" s="6" t="s">
        <v>50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02"/>
      <c r="O83" s="5"/>
      <c r="P83" s="5"/>
      <c r="Q83" s="5"/>
      <c r="R83" s="5"/>
      <c r="S83" s="5"/>
      <c r="T83" s="6"/>
      <c r="U83" s="5"/>
    </row>
  </sheetData>
  <mergeCells count="5">
    <mergeCell ref="L11:M11"/>
    <mergeCell ref="N11:O11"/>
    <mergeCell ref="P7:U7"/>
    <mergeCell ref="D8:F8"/>
    <mergeCell ref="G8:I8"/>
  </mergeCells>
  <phoneticPr fontId="0" type="noConversion"/>
  <pageMargins left="0.75" right="0.75" top="1" bottom="1" header="0.5" footer="0.5"/>
  <pageSetup scale="3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067152-C06C-430A-AAD8-364966474D96}"/>
</file>

<file path=customXml/itemProps2.xml><?xml version="1.0" encoding="utf-8"?>
<ds:datastoreItem xmlns:ds="http://schemas.openxmlformats.org/officeDocument/2006/customXml" ds:itemID="{639159AD-0E1D-4811-BF52-19E95B7C0920}"/>
</file>

<file path=customXml/itemProps3.xml><?xml version="1.0" encoding="utf-8"?>
<ds:datastoreItem xmlns:ds="http://schemas.openxmlformats.org/officeDocument/2006/customXml" ds:itemID="{0E4EA4E7-5D6C-4B2B-A78F-E1F53819AA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2018-09-28T19:15:36Z</cp:lastPrinted>
  <dcterms:created xsi:type="dcterms:W3CDTF">2003-04-24T14:06:32Z</dcterms:created>
  <dcterms:modified xsi:type="dcterms:W3CDTF">2018-09-28T19:16:04Z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