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zerwinski\Downloads\"/>
    </mc:Choice>
  </mc:AlternateContent>
  <bookViews>
    <workbookView xWindow="360" yWindow="315" windowWidth="14940" windowHeight="8640"/>
  </bookViews>
  <sheets>
    <sheet name="1A1" sheetId="1" r:id="rId1"/>
  </sheets>
  <definedNames>
    <definedName name="_xlnm.Print_Area" localSheetId="0">'1A1'!$C$2:$R$82</definedName>
  </definedNames>
  <calcPr calcId="171027"/>
</workbook>
</file>

<file path=xl/calcChain.xml><?xml version="1.0" encoding="utf-8"?>
<calcChain xmlns="http://schemas.openxmlformats.org/spreadsheetml/2006/main">
  <c r="K67" i="1" l="1"/>
  <c r="K66" i="1"/>
  <c r="K62" i="1"/>
  <c r="K60" i="1"/>
  <c r="K58" i="1"/>
  <c r="K56" i="1"/>
  <c r="K50" i="1"/>
  <c r="K49" i="1"/>
  <c r="K43" i="1"/>
  <c r="K42" i="1"/>
  <c r="K41" i="1"/>
  <c r="R38" i="1"/>
  <c r="Q38" i="1"/>
  <c r="K38" i="1"/>
  <c r="R37" i="1"/>
  <c r="Q37" i="1"/>
  <c r="K37" i="1"/>
  <c r="K36" i="1"/>
  <c r="Q35" i="1"/>
  <c r="P35" i="1"/>
  <c r="R35" i="1" s="1"/>
  <c r="O35" i="1"/>
  <c r="N35" i="1"/>
  <c r="R33" i="1"/>
  <c r="Q33" i="1"/>
  <c r="K33" i="1"/>
  <c r="K32" i="1"/>
  <c r="R31" i="1"/>
  <c r="Q31" i="1"/>
  <c r="K31" i="1"/>
  <c r="K30" i="1"/>
  <c r="K29" i="1"/>
  <c r="K28" i="1"/>
  <c r="P27" i="1"/>
  <c r="R27" i="1" s="1"/>
  <c r="O27" i="1"/>
  <c r="N27" i="1"/>
  <c r="P24" i="1"/>
  <c r="O24" i="1"/>
  <c r="N24" i="1"/>
  <c r="J24" i="1"/>
  <c r="K24" i="1" s="1"/>
  <c r="I24" i="1"/>
  <c r="G24" i="1"/>
  <c r="F24" i="1"/>
  <c r="E24" i="1"/>
  <c r="R23" i="1"/>
  <c r="P23" i="1"/>
  <c r="Q23" i="1" s="1"/>
  <c r="O23" i="1"/>
  <c r="N23" i="1"/>
  <c r="K23" i="1"/>
  <c r="J23" i="1"/>
  <c r="I23" i="1"/>
  <c r="G23" i="1"/>
  <c r="F23" i="1"/>
  <c r="E23" i="1"/>
  <c r="P22" i="1"/>
  <c r="O22" i="1"/>
  <c r="O21" i="1" s="1"/>
  <c r="N22" i="1"/>
  <c r="J22" i="1"/>
  <c r="K22" i="1" s="1"/>
  <c r="I22" i="1"/>
  <c r="I21" i="1" s="1"/>
  <c r="I17" i="1" s="1"/>
  <c r="G22" i="1"/>
  <c r="F22" i="1"/>
  <c r="E22" i="1"/>
  <c r="P21" i="1"/>
  <c r="Q21" i="1" s="1"/>
  <c r="N21" i="1"/>
  <c r="N17" i="1" s="1"/>
  <c r="J21" i="1"/>
  <c r="K21" i="1" s="1"/>
  <c r="G21" i="1"/>
  <c r="G17" i="1" s="1"/>
  <c r="F21" i="1"/>
  <c r="E21" i="1"/>
  <c r="Q20" i="1"/>
  <c r="P20" i="1"/>
  <c r="R20" i="1" s="1"/>
  <c r="O20" i="1"/>
  <c r="N20" i="1"/>
  <c r="K20" i="1"/>
  <c r="J20" i="1"/>
  <c r="I20" i="1"/>
  <c r="G20" i="1"/>
  <c r="F20" i="1"/>
  <c r="F17" i="1" s="1"/>
  <c r="E20" i="1"/>
  <c r="P19" i="1"/>
  <c r="R19" i="1" s="1"/>
  <c r="O19" i="1"/>
  <c r="N19" i="1"/>
  <c r="J19" i="1"/>
  <c r="K19" i="1" s="1"/>
  <c r="I19" i="1"/>
  <c r="G19" i="1"/>
  <c r="F19" i="1"/>
  <c r="E19" i="1"/>
  <c r="E17" i="1" s="1"/>
  <c r="R15" i="1"/>
  <c r="Q15" i="1"/>
  <c r="K15" i="1"/>
  <c r="R21" i="1" l="1"/>
  <c r="O17" i="1"/>
  <c r="J17" i="1"/>
  <c r="K17" i="1" s="1"/>
  <c r="P17" i="1"/>
  <c r="Q19" i="1"/>
  <c r="Q27" i="1"/>
  <c r="R17" i="1" l="1"/>
  <c r="Q17" i="1"/>
</calcChain>
</file>

<file path=xl/sharedStrings.xml><?xml version="1.0" encoding="utf-8"?>
<sst xmlns="http://schemas.openxmlformats.org/spreadsheetml/2006/main" count="83" uniqueCount="74">
  <si>
    <t>Table 1A.1</t>
  </si>
  <si>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</si>
  <si>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</si>
  <si>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</si>
  <si>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</si>
  <si>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</si>
  <si>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</si>
  <si>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</si>
  <si>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</si>
  <si>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</si>
  <si>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</si>
  <si>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</si>
  <si>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</si>
  <si>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</si>
  <si>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</si>
  <si>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</si>
  <si>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</si>
  <si>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</si>
  <si>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</si>
  <si>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</si>
  <si>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</si>
  <si>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</si>
  <si>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</si>
  <si>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</si>
  <si>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</si>
  <si>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</si>
  <si>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</si>
  <si>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</si>
  <si>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</si>
  <si>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</si>
  <si>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</si>
  <si>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</si>
  <si>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</si>
  <si>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</si>
  <si>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</si>
  <si>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</si>
  <si>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</si>
  <si>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</si>
  <si>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</si>
  <si>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</si>
  <si>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</si>
  <si>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r>
      <t xml:space="preserve">STATE OF MARYLAND </t>
    </r>
    <r>
      <rPr>
        <b/>
        <sz val="8"/>
        <rFont val="Calibri"/>
        <family val="2"/>
      </rPr>
      <t>(2)</t>
    </r>
  </si>
  <si>
    <r>
      <t xml:space="preserve">STATE SUM OF MONTHLY REPORTING PIPs </t>
    </r>
    <r>
      <rPr>
        <b/>
        <sz val="8"/>
        <rFont val="Calibri"/>
        <family val="2"/>
      </rPr>
      <t>(3)</t>
    </r>
  </si>
  <si>
    <r>
      <t>INNER SUBURBAN COUNTIES</t>
    </r>
    <r>
      <rPr>
        <b/>
        <i/>
        <sz val="8"/>
        <rFont val="Calibri"/>
        <family val="2"/>
      </rPr>
      <t xml:space="preserve"> (4)</t>
    </r>
  </si>
  <si>
    <r>
      <t>OUTER SUBURBAN COUNTIES</t>
    </r>
    <r>
      <rPr>
        <b/>
        <i/>
        <sz val="8"/>
        <rFont val="Calibri"/>
        <family val="2"/>
      </rPr>
      <t xml:space="preserve"> (5)</t>
    </r>
  </si>
  <si>
    <t>STATE BALANCE</t>
  </si>
  <si>
    <r>
      <t xml:space="preserve">     EXURBAN</t>
    </r>
    <r>
      <rPr>
        <b/>
        <i/>
        <sz val="8"/>
        <rFont val="Calibri"/>
        <family val="2"/>
      </rPr>
      <t xml:space="preserve"> (6)</t>
    </r>
  </si>
  <si>
    <r>
      <t xml:space="preserve">     URBAN </t>
    </r>
    <r>
      <rPr>
        <b/>
        <i/>
        <sz val="8"/>
        <rFont val="Calibri"/>
        <family val="2"/>
      </rPr>
      <t>(7)</t>
    </r>
  </si>
  <si>
    <r>
      <t xml:space="preserve">     NON SUBURBAN </t>
    </r>
    <r>
      <rPr>
        <b/>
        <i/>
        <sz val="8"/>
        <rFont val="Calibri"/>
        <family val="2"/>
      </rPr>
      <t>(8)</t>
    </r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</si>
  <si>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</si>
  <si>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</si>
  <si>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</si>
  <si>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</si>
  <si>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</si>
  <si>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</si>
  <si>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</si>
  <si>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</si>
  <si>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</si>
  <si>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</si>
  <si>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</si>
  <si>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</si>
  <si>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</si>
  <si>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</si>
  <si>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</si>
  <si>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</si>
  <si>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</si>
  <si>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</si>
  <si>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</si>
  <si>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</si>
  <si>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</si>
  <si>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</si>
  <si>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NEW HOUSING CONSTRUCTION</t>
  </si>
  <si>
    <t>NEW HOUSING CONSTRUCTION AND VALUE :  MAY 2017</t>
  </si>
  <si>
    <r>
      <t>ALL NEW CONSTRUCTION</t>
    </r>
    <r>
      <rPr>
        <b/>
        <u val="singleAccounting"/>
        <sz val="8"/>
        <rFont val="Arial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</si>
</sst>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7" tint="-0.249977111117893"/>
      <name val="Arial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b/>
      <i/>
      <sz val="11"/>
      <name val="Calibri"/>
      <family val="2"/>
    </font>
    <font>
      <b/>
      <i/>
      <sz val="8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8"/>
      <name val="Calibri"/>
      <family val="2"/>
    </font>
    <font>
      <sz val="10"/>
      <name val="Arial"/>
    </font>
    <font>
      <b/>
      <u val="singleAccounting"/>
      <sz val="10"/>
      <name val="Arial"/>
      <family val="2"/>
    </font>
    <font>
      <b/>
      <u val="singleAccounting"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62">
    <xf numFmtId="0" fontId="0" fillId="0" borderId="0" xfId="0"/>
    <xf numFmtId="41" fontId="0" fillId="0" borderId="0" xfId="0" applyNumberFormat="1"/>
    <xf numFmtId="0" fontId="3" fillId="0" borderId="0" xfId="0" applyFont="1"/>
    <xf numFmtId="0" fontId="4" fillId="0" borderId="0" xfId="0" applyFont="1"/>
    <xf numFmtId="42" fontId="0" fillId="0" borderId="0" xfId="0" applyNumberFormat="1"/>
    <xf numFmtId="42" fontId="3" fillId="0" borderId="0" xfId="0" applyNumberFormat="1" applyFont="1"/>
    <xf numFmtId="41" fontId="3" fillId="0" borderId="0" xfId="0" applyNumberFormat="1" applyFont="1"/>
    <xf numFmtId="0" fontId="0" fillId="0" borderId="0" xfId="0" applyNumberFormat="1" applyAlignment="1">
      <alignment horizontal="center"/>
    </xf>
    <xf numFmtId="0" fontId="5" fillId="0" borderId="0" xfId="0" applyFont="1"/>
    <xf numFmtId="41" fontId="6" fillId="0" borderId="0" xfId="0" applyNumberFormat="1" applyFont="1"/>
    <xf numFmtId="42" fontId="6" fillId="0" borderId="0" xfId="0" applyNumberFormat="1" applyFont="1"/>
    <xf numFmtId="0" fontId="6" fillId="0" borderId="0" xfId="0" applyNumberFormat="1" applyFont="1" applyAlignment="1">
      <alignment horizontal="center"/>
    </xf>
    <xf numFmtId="0" fontId="6" fillId="0" borderId="0" xfId="0" applyFont="1"/>
    <xf numFmtId="0" fontId="8" fillId="0" borderId="0" xfId="0" applyFont="1"/>
    <xf numFmtId="0" fontId="13" fillId="0" borderId="0" xfId="0" applyFont="1"/>
    <xf numFmtId="0" fontId="14" fillId="0" borderId="0" xfId="0" applyFont="1"/>
    <xf numFmtId="0" fontId="7" fillId="0" borderId="0" xfId="0" applyFont="1" applyFill="1"/>
    <xf numFmtId="49" fontId="8" fillId="0" borderId="0" xfId="0" applyNumberFormat="1" applyFont="1"/>
    <xf numFmtId="49" fontId="15" fillId="0" borderId="0" xfId="0" applyNumberFormat="1" applyFont="1"/>
    <xf numFmtId="0" fontId="15" fillId="0" borderId="0" xfId="0" applyFont="1"/>
    <xf numFmtId="3" fontId="4" fillId="0" borderId="0" xfId="0" applyNumberFormat="1" applyFont="1"/>
    <xf numFmtId="42" fontId="5" fillId="0" borderId="0" xfId="0" applyNumberFormat="1" applyFont="1"/>
    <xf numFmtId="1" fontId="0" fillId="0" borderId="0" xfId="0" applyNumberFormat="1" applyAlignment="1">
      <alignment horizontal="center"/>
    </xf>
    <xf numFmtId="41" fontId="5" fillId="0" borderId="0" xfId="0" applyNumberFormat="1" applyFont="1"/>
    <xf numFmtId="41" fontId="5" fillId="0" borderId="0" xfId="0" applyNumberFormat="1" applyFont="1" applyAlignment="1">
      <alignment horizontal="center"/>
    </xf>
    <xf numFmtId="41" fontId="5" fillId="0" borderId="0" xfId="0" applyNumberFormat="1" applyFont="1" applyAlignment="1">
      <alignment horizontal="right"/>
    </xf>
    <xf numFmtId="42" fontId="5" fillId="0" borderId="0" xfId="0" applyNumberFormat="1" applyFont="1" applyAlignment="1">
      <alignment horizontal="right"/>
    </xf>
    <xf numFmtId="41" fontId="0" fillId="0" borderId="0" xfId="0" applyNumberFormat="1" applyAlignment="1">
      <alignment horizontal="centerContinuous"/>
    </xf>
    <xf numFmtId="42" fontId="0" fillId="0" borderId="0" xfId="0" applyNumberFormat="1" applyAlignment="1">
      <alignment horizontal="centerContinuous"/>
    </xf>
    <xf numFmtId="41" fontId="4" fillId="0" borderId="0" xfId="0" applyNumberFormat="1" applyFont="1" applyAlignment="1">
      <alignment horizontal="centerContinuous"/>
    </xf>
    <xf numFmtId="41" fontId="4" fillId="0" borderId="0" xfId="0" applyNumberFormat="1" applyFont="1"/>
    <xf numFmtId="1" fontId="4" fillId="0" borderId="0" xfId="0" applyNumberFormat="1" applyFont="1" applyAlignment="1">
      <alignment horizontal="center"/>
    </xf>
    <xf numFmtId="42" fontId="4" fillId="0" borderId="0" xfId="0" applyNumberFormat="1" applyFont="1"/>
    <xf numFmtId="41" fontId="4" fillId="0" borderId="0" xfId="0" applyNumberFormat="1" applyFont="1" applyAlignment="1">
      <alignment horizontal="center"/>
    </xf>
    <xf numFmtId="42" fontId="4" fillId="0" borderId="0" xfId="0" applyNumberFormat="1" applyFont="1" applyAlignment="1">
      <alignment horizontal="center"/>
    </xf>
    <xf numFmtId="3" fontId="0" fillId="0" borderId="0" xfId="0" applyNumberFormat="1"/>
    <xf numFmtId="41" fontId="9" fillId="0" borderId="0" xfId="0" applyNumberFormat="1" applyFont="1"/>
    <xf numFmtId="3" fontId="8" fillId="0" borderId="0" xfId="0" applyNumberFormat="1" applyFont="1"/>
    <xf numFmtId="41" fontId="0" fillId="0" borderId="0" xfId="0" applyNumberFormat="1" applyAlignment="1">
      <alignment horizontal="center"/>
    </xf>
    <xf numFmtId="0" fontId="8" fillId="0" borderId="0" xfId="0" applyFont="1" applyBorder="1"/>
    <xf numFmtId="3" fontId="8" fillId="0" borderId="0" xfId="0" applyNumberFormat="1" applyFont="1" applyBorder="1"/>
    <xf numFmtId="3" fontId="11" fillId="0" borderId="0" xfId="0" applyNumberFormat="1" applyFont="1" applyBorder="1"/>
    <xf numFmtId="0" fontId="2" fillId="0" borderId="0" xfId="0" applyFont="1"/>
    <xf numFmtId="3" fontId="13" fillId="0" borderId="0" xfId="0" applyNumberFormat="1" applyFont="1"/>
    <xf numFmtId="41" fontId="2" fillId="0" borderId="0" xfId="0" applyNumberFormat="1" applyFont="1"/>
    <xf numFmtId="42" fontId="2" fillId="0" borderId="0" xfId="0" applyNumberFormat="1" applyFont="1"/>
    <xf numFmtId="1" fontId="2" fillId="0" borderId="0" xfId="0" applyNumberFormat="1" applyFont="1" applyAlignment="1">
      <alignment horizontal="center"/>
    </xf>
    <xf numFmtId="164" fontId="0" fillId="0" borderId="0" xfId="1" applyNumberFormat="1" applyFont="1"/>
    <xf numFmtId="41" fontId="1" fillId="0" borderId="0" xfId="0" applyNumberFormat="1" applyFont="1"/>
    <xf numFmtId="42" fontId="1" fillId="0" borderId="0" xfId="0" applyNumberFormat="1" applyFont="1"/>
    <xf numFmtId="0" fontId="3" fillId="0" borderId="1" xfId="0" applyFont="1" applyBorder="1"/>
    <xf numFmtId="41" fontId="3" fillId="0" borderId="1" xfId="0" applyNumberFormat="1" applyFont="1" applyBorder="1"/>
    <xf numFmtId="42" fontId="3" fillId="0" borderId="1" xfId="0" applyNumberFormat="1" applyFont="1" applyBorder="1"/>
    <xf numFmtId="41" fontId="0" fillId="0" borderId="1" xfId="0" applyNumberFormat="1" applyBorder="1"/>
    <xf numFmtId="42" fontId="0" fillId="0" borderId="1" xfId="0" applyNumberFormat="1" applyBorder="1"/>
    <xf numFmtId="1" fontId="0" fillId="0" borderId="1" xfId="0" applyNumberFormat="1" applyBorder="1" applyAlignment="1">
      <alignment horizontal="center"/>
    </xf>
    <xf numFmtId="41" fontId="17" fillId="0" borderId="0" xfId="0" applyNumberFormat="1" applyFont="1" applyAlignment="1">
      <alignment horizontal="center"/>
    </xf>
    <xf numFmtId="42" fontId="17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41" fontId="3" fillId="0" borderId="2" xfId="0" applyNumberFormat="1" applyFont="1" applyBorder="1" applyAlignment="1">
      <alignment horizontal="center"/>
    </xf>
    <xf numFmtId="41" fontId="17" fillId="0" borderId="0" xfId="0" applyNumberFormat="1" applyFont="1" applyAlignment="1">
      <alignment horizontal="center"/>
    </xf>
    <xf numFmtId="42" fontId="17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84"/>
  <sheetViews>
    <sheetView tabSelected="1" workbookViewId="0">
      <selection activeCell="R23" sqref="R23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2" style="1" customWidth="1"/>
    <col min="6" max="6" width="7.85546875" style="1" bestFit="1" customWidth="1"/>
    <col min="7" max="7" width="15.140625" style="4" bestFit="1" customWidth="1"/>
    <col min="8" max="8" width="4.28515625" style="1" customWidth="1"/>
    <col min="9" max="9" width="7.85546875" style="1" bestFit="1" customWidth="1"/>
    <col min="10" max="10" width="15.140625" style="4" bestFit="1" customWidth="1"/>
    <col min="11" max="11" width="12.28515625" style="4" bestFit="1" customWidth="1"/>
    <col min="12" max="12" width="7" style="7" bestFit="1" customWidth="1"/>
    <col min="13" max="13" width="3.85546875" style="1" customWidth="1"/>
    <col min="14" max="14" width="11.28515625" style="1" bestFit="1" customWidth="1"/>
    <col min="15" max="15" width="8.85546875" style="1" bestFit="1" customWidth="1"/>
    <col min="16" max="16" width="14" style="4" bestFit="1" customWidth="1"/>
    <col min="17" max="17" width="13.42578125" style="4" bestFit="1" customWidth="1"/>
    <col min="18" max="18" width="11" style="4" bestFit="1" customWidth="1"/>
    <col min="19" max="19" width="9.140625" style="1"/>
  </cols>
  <sheetData>
    <row r="2" spans="1:19" ht="18" x14ac:dyDescent="0.25">
      <c r="A2" s="16"/>
      <c r="B2" s="8"/>
      <c r="C2" s="2" t="s">
        <v>0</v>
      </c>
      <c r="D2" s="2"/>
      <c r="E2" s="6"/>
      <c r="F2" s="6"/>
      <c r="G2" s="5"/>
      <c r="L2" s="22"/>
      <c r="S2"/>
    </row>
    <row r="3" spans="1:19" ht="18.75" thickBot="1" x14ac:dyDescent="0.3">
      <c r="B3" s="20"/>
      <c r="C3" s="50" t="s">
        <v>72</v>
      </c>
      <c r="D3" s="50"/>
      <c r="E3" s="51"/>
      <c r="F3" s="51"/>
      <c r="G3" s="52"/>
      <c r="H3" s="53"/>
      <c r="I3" s="53"/>
      <c r="J3" s="54"/>
      <c r="K3" s="54"/>
      <c r="L3" s="55"/>
      <c r="M3" s="53"/>
      <c r="N3" s="53"/>
      <c r="O3" s="53"/>
      <c r="P3" s="54"/>
      <c r="Q3" s="54"/>
      <c r="R3" s="54"/>
      <c r="S3"/>
    </row>
    <row r="4" spans="1:19" ht="13.5" thickTop="1" x14ac:dyDescent="0.2">
      <c r="B4" s="20"/>
      <c r="L4" s="22"/>
      <c r="S4"/>
    </row>
    <row r="5" spans="1:19" x14ac:dyDescent="0.2">
      <c r="B5" s="20"/>
      <c r="L5" s="22"/>
      <c r="S5"/>
    </row>
    <row r="6" spans="1:19" ht="18.75" thickBot="1" x14ac:dyDescent="0.3">
      <c r="B6" s="20"/>
      <c r="E6" s="59" t="s">
        <v>71</v>
      </c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/>
    </row>
    <row r="7" spans="1:19" ht="13.5" thickTop="1" x14ac:dyDescent="0.2">
      <c r="B7" s="20"/>
      <c r="E7" s="27"/>
      <c r="F7" s="27"/>
      <c r="G7" s="28"/>
      <c r="L7" s="22"/>
      <c r="S7"/>
    </row>
    <row r="8" spans="1:19" x14ac:dyDescent="0.2">
      <c r="B8" s="20"/>
      <c r="E8" s="27"/>
      <c r="F8" s="27"/>
      <c r="G8" s="28"/>
      <c r="L8" s="22"/>
      <c r="S8"/>
    </row>
    <row r="9" spans="1:19" ht="15" x14ac:dyDescent="0.35">
      <c r="B9" s="20"/>
      <c r="C9" s="3"/>
      <c r="D9" s="3"/>
      <c r="E9" s="60" t="s">
        <v>73</v>
      </c>
      <c r="F9" s="60"/>
      <c r="G9" s="60"/>
      <c r="H9" s="30"/>
      <c r="I9" s="60" t="s">
        <v>1</v>
      </c>
      <c r="J9" s="60"/>
      <c r="K9" s="60"/>
      <c r="L9" s="60"/>
      <c r="M9" s="29"/>
      <c r="N9" s="60" t="s">
        <v>2</v>
      </c>
      <c r="O9" s="60"/>
      <c r="P9" s="60"/>
      <c r="Q9" s="60"/>
      <c r="R9" s="60"/>
      <c r="S9"/>
    </row>
    <row r="10" spans="1:19" x14ac:dyDescent="0.2">
      <c r="B10" s="20"/>
      <c r="C10" s="3"/>
      <c r="D10" s="3"/>
      <c r="E10" s="30"/>
      <c r="F10" s="30"/>
      <c r="G10" s="32"/>
      <c r="H10" s="30"/>
      <c r="I10" s="30"/>
      <c r="J10" s="32"/>
      <c r="K10" s="32"/>
      <c r="L10" s="31" t="s">
        <v>9</v>
      </c>
      <c r="M10" s="33"/>
      <c r="N10" s="30"/>
      <c r="O10" s="30"/>
      <c r="P10" s="32"/>
      <c r="Q10" s="32"/>
      <c r="R10" s="32"/>
      <c r="S10"/>
    </row>
    <row r="11" spans="1:19" ht="15" x14ac:dyDescent="0.35">
      <c r="B11" s="20"/>
      <c r="C11" s="3"/>
      <c r="D11" s="3"/>
      <c r="E11" s="33"/>
      <c r="F11" s="33"/>
      <c r="G11" s="34"/>
      <c r="H11" s="30"/>
      <c r="I11" s="30"/>
      <c r="J11" s="32"/>
      <c r="K11" s="32"/>
      <c r="L11" s="31" t="s">
        <v>12</v>
      </c>
      <c r="M11" s="33"/>
      <c r="N11" s="33"/>
      <c r="O11" s="33"/>
      <c r="P11" s="34"/>
      <c r="Q11" s="61" t="s">
        <v>3</v>
      </c>
      <c r="R11" s="61"/>
      <c r="S11"/>
    </row>
    <row r="12" spans="1:19" x14ac:dyDescent="0.2">
      <c r="B12" s="20"/>
      <c r="C12" s="3"/>
      <c r="D12" s="3"/>
      <c r="E12" s="33"/>
      <c r="F12" s="33"/>
      <c r="G12" s="34"/>
      <c r="H12" s="30"/>
      <c r="I12" s="33"/>
      <c r="J12" s="34" t="s">
        <v>4</v>
      </c>
      <c r="K12" s="34" t="s">
        <v>5</v>
      </c>
      <c r="L12" s="31" t="s">
        <v>11</v>
      </c>
      <c r="M12" s="33"/>
      <c r="N12" s="33" t="s">
        <v>4</v>
      </c>
      <c r="O12" s="33"/>
      <c r="P12" s="34"/>
      <c r="Q12" s="34"/>
      <c r="R12" s="34"/>
      <c r="S12"/>
    </row>
    <row r="13" spans="1:19" s="3" customFormat="1" ht="15" x14ac:dyDescent="0.35">
      <c r="B13" s="20">
        <v>1</v>
      </c>
      <c r="C13" s="20" t="s">
        <v>6</v>
      </c>
      <c r="E13" s="56" t="s">
        <v>7</v>
      </c>
      <c r="F13" s="56" t="s">
        <v>8</v>
      </c>
      <c r="G13" s="57" t="s">
        <v>9</v>
      </c>
      <c r="H13" s="30"/>
      <c r="I13" s="56" t="s">
        <v>8</v>
      </c>
      <c r="J13" s="57" t="s">
        <v>9</v>
      </c>
      <c r="K13" s="57" t="s">
        <v>9</v>
      </c>
      <c r="L13" s="58" t="s">
        <v>13</v>
      </c>
      <c r="M13" s="33"/>
      <c r="N13" s="56" t="s">
        <v>7</v>
      </c>
      <c r="O13" s="56" t="s">
        <v>8</v>
      </c>
      <c r="P13" s="57" t="s">
        <v>9</v>
      </c>
      <c r="Q13" s="57" t="s">
        <v>10</v>
      </c>
      <c r="R13" s="57" t="s">
        <v>11</v>
      </c>
    </row>
    <row r="14" spans="1:19" x14ac:dyDescent="0.2">
      <c r="B14" s="20">
        <v>2</v>
      </c>
      <c r="C14" s="35"/>
      <c r="D14" s="3"/>
      <c r="L14" s="22"/>
      <c r="S14"/>
    </row>
    <row r="15" spans="1:19" ht="15.75" x14ac:dyDescent="0.25">
      <c r="B15" s="20">
        <v>3</v>
      </c>
      <c r="C15" s="36" t="s">
        <v>41</v>
      </c>
      <c r="D15" s="3"/>
      <c r="E15" s="47">
        <v>1209</v>
      </c>
      <c r="F15" s="1">
        <v>1856</v>
      </c>
      <c r="G15" s="4">
        <v>387148000</v>
      </c>
      <c r="I15" s="1">
        <v>1191</v>
      </c>
      <c r="J15" s="4">
        <v>263569000</v>
      </c>
      <c r="K15" s="4">
        <f>(J15/I15)</f>
        <v>221300.5877413938</v>
      </c>
      <c r="L15" s="1"/>
      <c r="N15">
        <v>6</v>
      </c>
      <c r="O15" s="1">
        <v>641</v>
      </c>
      <c r="P15" s="4">
        <v>122429000</v>
      </c>
      <c r="Q15" s="21">
        <f>(P15/N15)</f>
        <v>20404833.333333332</v>
      </c>
      <c r="R15" s="21">
        <f>(P15/O15)</f>
        <v>190996.87987519501</v>
      </c>
      <c r="S15"/>
    </row>
    <row r="16" spans="1:19" ht="15" x14ac:dyDescent="0.25">
      <c r="B16" s="20">
        <v>4</v>
      </c>
      <c r="C16" s="37"/>
      <c r="E16"/>
      <c r="F16"/>
      <c r="H16"/>
      <c r="I16"/>
      <c r="L16"/>
      <c r="M16"/>
      <c r="N16"/>
      <c r="O16"/>
      <c r="S16"/>
    </row>
    <row r="17" spans="2:19" ht="15" x14ac:dyDescent="0.25">
      <c r="B17" s="20">
        <v>5</v>
      </c>
      <c r="C17" s="39" t="s">
        <v>42</v>
      </c>
      <c r="E17" s="23">
        <f>(E19+E20+E21)</f>
        <v>1200</v>
      </c>
      <c r="F17" s="23">
        <f>(F19+F20+F21)</f>
        <v>1847</v>
      </c>
      <c r="G17" s="21">
        <f>(G19+G20+G21)</f>
        <v>385483231</v>
      </c>
      <c r="H17" s="23"/>
      <c r="I17" s="23">
        <f>(I19+I20+I21)</f>
        <v>1182</v>
      </c>
      <c r="J17" s="21">
        <f>(J19+J20+J21)</f>
        <v>261904038</v>
      </c>
      <c r="K17" s="4">
        <f>(J17/I17)</f>
        <v>221577.02030456852</v>
      </c>
      <c r="L17" s="24"/>
      <c r="M17" s="23"/>
      <c r="N17" s="23">
        <f>(N19+N20+N21)</f>
        <v>6</v>
      </c>
      <c r="O17" s="23">
        <f>(O19+O20+O21)</f>
        <v>641</v>
      </c>
      <c r="P17" s="21">
        <f>(P19+P20+P21)</f>
        <v>122429193</v>
      </c>
      <c r="Q17" s="21">
        <f>(P17/N17)</f>
        <v>20404865.5</v>
      </c>
      <c r="R17" s="21">
        <f>(P17/O17)</f>
        <v>190997.1809672387</v>
      </c>
      <c r="S17"/>
    </row>
    <row r="18" spans="2:19" ht="15" x14ac:dyDescent="0.25">
      <c r="B18" s="20">
        <v>6</v>
      </c>
      <c r="C18" s="40"/>
      <c r="E18" s="23"/>
      <c r="F18" s="23"/>
      <c r="G18" s="21"/>
      <c r="H18" s="23"/>
      <c r="I18" s="23"/>
      <c r="J18" s="21"/>
      <c r="K18" s="21"/>
      <c r="L18" s="24"/>
      <c r="M18" s="23"/>
      <c r="N18" s="23"/>
      <c r="O18" s="23"/>
      <c r="P18" s="21"/>
      <c r="Q18" s="21"/>
      <c r="R18" s="21"/>
      <c r="S18"/>
    </row>
    <row r="19" spans="2:19" ht="15" x14ac:dyDescent="0.25">
      <c r="B19" s="20">
        <v>7</v>
      </c>
      <c r="C19" s="41" t="s">
        <v>43</v>
      </c>
      <c r="E19" s="23">
        <f>(E28+E29+E37+E38)</f>
        <v>539</v>
      </c>
      <c r="F19" s="23">
        <f>(F28+F29+F37+F38)</f>
        <v>1009</v>
      </c>
      <c r="G19" s="21">
        <f>(G28+G29+G37+G38)</f>
        <v>220962461</v>
      </c>
      <c r="H19" s="23"/>
      <c r="I19" s="23">
        <f>(I28+I29+I37+I38)</f>
        <v>525</v>
      </c>
      <c r="J19" s="21">
        <f>(J28+J29+J37+J38)</f>
        <v>121212461</v>
      </c>
      <c r="K19" s="4">
        <f t="shared" ref="K19:K24" si="0">(J19/I19)</f>
        <v>230880.87809523809</v>
      </c>
      <c r="L19" s="24"/>
      <c r="M19" s="23"/>
      <c r="N19" s="23">
        <f>(N28+N29+N37+N38)</f>
        <v>2</v>
      </c>
      <c r="O19" s="23">
        <f>(O28+O29+O37+O38)</f>
        <v>460</v>
      </c>
      <c r="P19" s="21">
        <f>(P28+P29+P37+P38)</f>
        <v>98600000</v>
      </c>
      <c r="Q19" s="21">
        <f t="shared" ref="Q19:Q21" si="1">(P19/N19)</f>
        <v>49300000</v>
      </c>
      <c r="R19" s="21">
        <f t="shared" ref="R19:R21" si="2">(P19/O19)</f>
        <v>214347.82608695651</v>
      </c>
      <c r="S19"/>
    </row>
    <row r="20" spans="2:19" ht="15" x14ac:dyDescent="0.25">
      <c r="B20" s="20">
        <v>8</v>
      </c>
      <c r="C20" s="41" t="s">
        <v>44</v>
      </c>
      <c r="E20" s="23">
        <f>(E30+E31+E32+E36+E41+E42+E43+E56+E60)</f>
        <v>591</v>
      </c>
      <c r="F20" s="23">
        <f>(F30+F31+F32+F36+F41+F42+F43+F56+F60)</f>
        <v>726</v>
      </c>
      <c r="G20" s="21">
        <f>(G30+G31+G32+G36+G41+G42+G43+G56+G60)</f>
        <v>140625255</v>
      </c>
      <c r="H20" s="23"/>
      <c r="I20" s="23">
        <f>(I30+I31+I32+I36+I41+I42+I43+I56+I60)</f>
        <v>588</v>
      </c>
      <c r="J20" s="21">
        <f>(J30+J31+J32+J36+J41+J42+J43+J56+J60)</f>
        <v>125625255</v>
      </c>
      <c r="K20" s="4">
        <f t="shared" si="0"/>
        <v>213648.39285714287</v>
      </c>
      <c r="L20" s="24"/>
      <c r="M20" s="23"/>
      <c r="N20" s="23">
        <f>(N30+N31+N32+N36+N41+N42+N43+N56+N60)</f>
        <v>3</v>
      </c>
      <c r="O20" s="23">
        <f>(O30+O31+O32+O36+O41+O42+O43+O56+O60)</f>
        <v>138</v>
      </c>
      <c r="P20" s="21">
        <f>(P30+P31+P32+P36+P41+P42+P43+P56+P60)</f>
        <v>15000000</v>
      </c>
      <c r="Q20" s="21">
        <f t="shared" si="1"/>
        <v>5000000</v>
      </c>
      <c r="R20" s="21">
        <f t="shared" si="2"/>
        <v>108695.65217391304</v>
      </c>
      <c r="S20"/>
    </row>
    <row r="21" spans="2:19" ht="15" x14ac:dyDescent="0.25">
      <c r="B21" s="20">
        <v>9</v>
      </c>
      <c r="C21" s="41" t="s">
        <v>45</v>
      </c>
      <c r="E21" s="23">
        <f>(E22+E23+E24)</f>
        <v>70</v>
      </c>
      <c r="F21" s="23">
        <f>(F22+F23+F24)</f>
        <v>112</v>
      </c>
      <c r="G21" s="21">
        <f>(G22+G23+G24)</f>
        <v>23895515</v>
      </c>
      <c r="H21" s="23"/>
      <c r="I21" s="23">
        <f>(I22+I23+I24)</f>
        <v>69</v>
      </c>
      <c r="J21" s="21">
        <f>(J22+J23+J24)</f>
        <v>15066322</v>
      </c>
      <c r="K21" s="4">
        <f t="shared" si="0"/>
        <v>218352.4927536232</v>
      </c>
      <c r="L21" s="24"/>
      <c r="M21" s="23"/>
      <c r="N21" s="23">
        <f>(N22+N23+N24)</f>
        <v>1</v>
      </c>
      <c r="O21" s="23">
        <f>(O22+O23+O24)</f>
        <v>43</v>
      </c>
      <c r="P21" s="21">
        <f>(P22+P23+P24)</f>
        <v>8829193</v>
      </c>
      <c r="Q21" s="21">
        <f t="shared" si="1"/>
        <v>8829193</v>
      </c>
      <c r="R21" s="21">
        <f t="shared" si="2"/>
        <v>205330.06976744186</v>
      </c>
      <c r="S21"/>
    </row>
    <row r="22" spans="2:19" ht="15" x14ac:dyDescent="0.25">
      <c r="B22" s="20">
        <v>10</v>
      </c>
      <c r="C22" s="41" t="s">
        <v>46</v>
      </c>
      <c r="E22" s="23">
        <f>(E50+E67)</f>
        <v>28</v>
      </c>
      <c r="F22" s="23">
        <f>(F50+F67)</f>
        <v>28</v>
      </c>
      <c r="G22" s="21">
        <f>(G50+G67)</f>
        <v>6495105</v>
      </c>
      <c r="H22" s="23"/>
      <c r="I22" s="23">
        <f>(I50+I67)</f>
        <v>28</v>
      </c>
      <c r="J22" s="21">
        <f>(J50+J67)</f>
        <v>6495105</v>
      </c>
      <c r="K22" s="4">
        <f t="shared" si="0"/>
        <v>231968.03571428571</v>
      </c>
      <c r="L22" s="24"/>
      <c r="M22" s="23"/>
      <c r="N22" s="23">
        <f>(N50+N67)</f>
        <v>0</v>
      </c>
      <c r="O22" s="23">
        <f>(O50+O67)</f>
        <v>0</v>
      </c>
      <c r="P22" s="21">
        <f>(P50+P67)</f>
        <v>0</v>
      </c>
      <c r="Q22" s="21"/>
      <c r="R22" s="21"/>
      <c r="S22"/>
    </row>
    <row r="23" spans="2:19" ht="15" x14ac:dyDescent="0.25">
      <c r="B23" s="20">
        <v>11</v>
      </c>
      <c r="C23" s="41" t="s">
        <v>47</v>
      </c>
      <c r="E23" s="23">
        <f>(E33)</f>
        <v>29</v>
      </c>
      <c r="F23" s="23">
        <f>(F33)</f>
        <v>71</v>
      </c>
      <c r="G23" s="21">
        <f>(G33)</f>
        <v>13712102</v>
      </c>
      <c r="H23" s="23"/>
      <c r="I23" s="23">
        <f>(I33)</f>
        <v>28</v>
      </c>
      <c r="J23" s="21">
        <f>(J33)</f>
        <v>4882909</v>
      </c>
      <c r="K23" s="4">
        <f t="shared" si="0"/>
        <v>174389.60714285713</v>
      </c>
      <c r="L23" s="24"/>
      <c r="M23" s="23"/>
      <c r="N23" s="23">
        <f>(N33)</f>
        <v>1</v>
      </c>
      <c r="O23" s="23">
        <f>(O33)</f>
        <v>43</v>
      </c>
      <c r="P23" s="21">
        <f>(P33)</f>
        <v>8829193</v>
      </c>
      <c r="Q23" s="21">
        <f>(P23/N23)</f>
        <v>8829193</v>
      </c>
      <c r="R23" s="21">
        <f>(P23/O23)</f>
        <v>205330.06976744186</v>
      </c>
      <c r="S23"/>
    </row>
    <row r="24" spans="2:19" ht="15" x14ac:dyDescent="0.25">
      <c r="B24" s="20">
        <v>12</v>
      </c>
      <c r="C24" s="41" t="s">
        <v>48</v>
      </c>
      <c r="E24" s="23">
        <f>(E49+E58+E62+E66+E69)</f>
        <v>13</v>
      </c>
      <c r="F24" s="23">
        <f>(F49+F58+F62+F66+F69)</f>
        <v>13</v>
      </c>
      <c r="G24" s="21">
        <f>(G49+G58+G62+G66+G69)</f>
        <v>3688308</v>
      </c>
      <c r="H24" s="23"/>
      <c r="I24" s="23">
        <f>(I49+I58+I62+I66+I69)</f>
        <v>13</v>
      </c>
      <c r="J24" s="21">
        <f>(J49+J58+J62+J66+J69)</f>
        <v>3688308</v>
      </c>
      <c r="K24" s="4">
        <f t="shared" si="0"/>
        <v>283716</v>
      </c>
      <c r="L24" s="24"/>
      <c r="M24" s="23"/>
      <c r="N24" s="23">
        <f>(N49+N58+N62+N66+N69)</f>
        <v>0</v>
      </c>
      <c r="O24" s="23">
        <f>(O49+O58+O62+O66+O69)</f>
        <v>0</v>
      </c>
      <c r="P24" s="21">
        <f>(P49+P58+P62+P66+P69)</f>
        <v>0</v>
      </c>
      <c r="Q24" s="21"/>
      <c r="R24" s="21"/>
      <c r="S24"/>
    </row>
    <row r="25" spans="2:19" ht="15" x14ac:dyDescent="0.25">
      <c r="B25" s="20">
        <v>13</v>
      </c>
      <c r="C25" s="37"/>
      <c r="E25" s="25"/>
      <c r="F25" s="25"/>
      <c r="G25" s="26"/>
      <c r="H25" s="25"/>
      <c r="I25" s="25"/>
      <c r="J25" s="26"/>
      <c r="K25" s="21"/>
      <c r="L25" s="24"/>
      <c r="M25" s="23"/>
      <c r="N25" s="25"/>
      <c r="O25" s="25"/>
      <c r="P25" s="26"/>
      <c r="Q25" s="21"/>
      <c r="R25" s="21"/>
      <c r="S25"/>
    </row>
    <row r="26" spans="2:19" ht="15" x14ac:dyDescent="0.25">
      <c r="B26" s="20">
        <v>14</v>
      </c>
      <c r="C26" s="37"/>
      <c r="E26" s="25"/>
      <c r="F26" s="25"/>
      <c r="G26" s="26"/>
      <c r="H26" s="25"/>
      <c r="I26" s="25"/>
      <c r="J26" s="26"/>
      <c r="K26" s="21"/>
      <c r="L26" s="24"/>
      <c r="M26" s="23"/>
      <c r="N26" s="25"/>
      <c r="O26" s="25"/>
      <c r="P26" s="26"/>
      <c r="Q26" s="21"/>
      <c r="R26" s="21"/>
      <c r="S26"/>
    </row>
    <row r="27" spans="2:19" ht="15" x14ac:dyDescent="0.25">
      <c r="B27" s="20">
        <v>15</v>
      </c>
      <c r="C27" s="13" t="s">
        <v>14</v>
      </c>
      <c r="L27" s="38"/>
      <c r="N27" s="1">
        <f>SUM(N28:N33)</f>
        <v>4</v>
      </c>
      <c r="O27" s="1">
        <f>SUM(O28:O33)</f>
        <v>181</v>
      </c>
      <c r="P27" s="4">
        <f>SUM(P28:P33)</f>
        <v>23829193</v>
      </c>
      <c r="Q27" s="21">
        <f>(P27/N27)</f>
        <v>5957298.25</v>
      </c>
      <c r="R27" s="21">
        <f>(P27/O27)</f>
        <v>131653</v>
      </c>
      <c r="S27"/>
    </row>
    <row r="28" spans="2:19" ht="15" x14ac:dyDescent="0.25">
      <c r="B28" s="20">
        <v>16</v>
      </c>
      <c r="C28" s="14" t="s">
        <v>15</v>
      </c>
      <c r="D28" s="42"/>
      <c r="E28" s="1">
        <v>214</v>
      </c>
      <c r="F28" s="1">
        <v>214</v>
      </c>
      <c r="G28" s="4">
        <v>49251953</v>
      </c>
      <c r="I28" s="1">
        <v>214</v>
      </c>
      <c r="J28" s="4">
        <v>49251953</v>
      </c>
      <c r="K28" s="4">
        <f t="shared" ref="K28:K33" si="3">(J28/I28)</f>
        <v>230149.31308411216</v>
      </c>
      <c r="L28" s="7">
        <v>11</v>
      </c>
      <c r="N28" s="1">
        <v>0</v>
      </c>
      <c r="O28" s="1">
        <v>0</v>
      </c>
      <c r="P28" s="4">
        <v>0</v>
      </c>
      <c r="Q28" s="21"/>
      <c r="R28" s="21"/>
      <c r="S28"/>
    </row>
    <row r="29" spans="2:19" ht="15" x14ac:dyDescent="0.25">
      <c r="B29" s="20">
        <v>17</v>
      </c>
      <c r="C29" s="14" t="s">
        <v>16</v>
      </c>
      <c r="D29" s="42"/>
      <c r="E29" s="1">
        <v>74</v>
      </c>
      <c r="F29" s="1">
        <v>74</v>
      </c>
      <c r="G29" s="4">
        <v>17112197</v>
      </c>
      <c r="I29" s="1">
        <v>74</v>
      </c>
      <c r="J29" s="4">
        <v>17112197</v>
      </c>
      <c r="K29" s="4">
        <f t="shared" si="3"/>
        <v>231245.90540540541</v>
      </c>
      <c r="L29" s="7">
        <v>6</v>
      </c>
      <c r="N29" s="1">
        <v>0</v>
      </c>
      <c r="O29" s="1">
        <v>0</v>
      </c>
      <c r="P29" s="4">
        <v>0</v>
      </c>
      <c r="R29" s="21"/>
      <c r="S29"/>
    </row>
    <row r="30" spans="2:19" ht="15" x14ac:dyDescent="0.25">
      <c r="B30" s="20">
        <v>18</v>
      </c>
      <c r="C30" s="14" t="s">
        <v>17</v>
      </c>
      <c r="D30" s="42"/>
      <c r="E30" s="1">
        <v>19</v>
      </c>
      <c r="F30" s="1">
        <v>19</v>
      </c>
      <c r="G30" s="4">
        <v>4393672</v>
      </c>
      <c r="I30" s="1">
        <v>19</v>
      </c>
      <c r="J30" s="4">
        <v>4393672</v>
      </c>
      <c r="K30" s="4">
        <f t="shared" si="3"/>
        <v>231245.89473684211</v>
      </c>
      <c r="L30" s="7">
        <v>10</v>
      </c>
      <c r="N30" s="1">
        <v>0</v>
      </c>
      <c r="O30" s="1">
        <v>0</v>
      </c>
      <c r="P30" s="4">
        <v>0</v>
      </c>
      <c r="R30" s="21"/>
      <c r="S30"/>
    </row>
    <row r="31" spans="2:19" ht="15" x14ac:dyDescent="0.25">
      <c r="B31" s="20">
        <v>19</v>
      </c>
      <c r="C31" s="14" t="s">
        <v>18</v>
      </c>
      <c r="D31" s="42"/>
      <c r="E31" s="1">
        <v>64</v>
      </c>
      <c r="F31" s="1">
        <v>199</v>
      </c>
      <c r="G31" s="4">
        <v>28072042</v>
      </c>
      <c r="I31" s="1">
        <v>61</v>
      </c>
      <c r="J31" s="4">
        <v>13072042</v>
      </c>
      <c r="K31" s="4">
        <f t="shared" si="3"/>
        <v>214295.77049180327</v>
      </c>
      <c r="L31" s="7">
        <v>12</v>
      </c>
      <c r="N31" s="1">
        <v>3</v>
      </c>
      <c r="O31" s="1">
        <v>138</v>
      </c>
      <c r="P31" s="4">
        <v>15000000</v>
      </c>
      <c r="Q31" s="21">
        <f>(P31/N31)</f>
        <v>5000000</v>
      </c>
      <c r="R31" s="21">
        <f>(P31/O31)</f>
        <v>108695.65217391304</v>
      </c>
      <c r="S31"/>
    </row>
    <row r="32" spans="2:19" ht="15" x14ac:dyDescent="0.25">
      <c r="B32" s="20">
        <v>20</v>
      </c>
      <c r="C32" s="14" t="s">
        <v>19</v>
      </c>
      <c r="D32" s="42"/>
      <c r="E32" s="1">
        <v>83</v>
      </c>
      <c r="F32" s="1">
        <v>83</v>
      </c>
      <c r="G32" s="4">
        <v>19193410</v>
      </c>
      <c r="I32" s="1">
        <v>83</v>
      </c>
      <c r="J32" s="4">
        <v>19193410</v>
      </c>
      <c r="K32" s="4">
        <f t="shared" si="3"/>
        <v>231245.90361445784</v>
      </c>
      <c r="L32" s="7">
        <v>6</v>
      </c>
      <c r="N32" s="1">
        <v>0</v>
      </c>
      <c r="O32" s="1">
        <v>0</v>
      </c>
      <c r="P32" s="4">
        <v>0</v>
      </c>
      <c r="Q32" s="21"/>
      <c r="R32" s="21"/>
      <c r="S32"/>
    </row>
    <row r="33" spans="2:19" ht="15" x14ac:dyDescent="0.25">
      <c r="B33" s="20">
        <v>21</v>
      </c>
      <c r="C33" s="14" t="s">
        <v>20</v>
      </c>
      <c r="D33" s="42"/>
      <c r="E33" s="1">
        <v>29</v>
      </c>
      <c r="F33" s="1">
        <v>71</v>
      </c>
      <c r="G33" s="4">
        <v>13712102</v>
      </c>
      <c r="I33" s="1">
        <v>28</v>
      </c>
      <c r="J33" s="4">
        <v>4882909</v>
      </c>
      <c r="K33" s="4">
        <f t="shared" si="3"/>
        <v>174389.60714285713</v>
      </c>
      <c r="L33" s="7">
        <v>16</v>
      </c>
      <c r="N33" s="1">
        <v>1</v>
      </c>
      <c r="O33" s="1">
        <v>43</v>
      </c>
      <c r="P33" s="4">
        <v>8829193</v>
      </c>
      <c r="Q33" s="21">
        <f>(P33/N33)</f>
        <v>8829193</v>
      </c>
      <c r="R33" s="21">
        <f>(P33/O33)</f>
        <v>205330.06976744186</v>
      </c>
      <c r="S33"/>
    </row>
    <row r="34" spans="2:19" ht="15" x14ac:dyDescent="0.25">
      <c r="B34" s="20">
        <v>22</v>
      </c>
      <c r="C34" s="43"/>
      <c r="D34" s="42"/>
      <c r="S34"/>
    </row>
    <row r="35" spans="2:19" ht="15" x14ac:dyDescent="0.25">
      <c r="B35" s="20">
        <v>23</v>
      </c>
      <c r="C35" s="13" t="s">
        <v>21</v>
      </c>
      <c r="N35" s="1">
        <f>SUM(N36:N38)</f>
        <v>2</v>
      </c>
      <c r="O35" s="1">
        <f>SUM(O36:O38)</f>
        <v>460</v>
      </c>
      <c r="P35" s="4">
        <f>SUM(P36:P38)</f>
        <v>98600000</v>
      </c>
      <c r="Q35" s="21">
        <f>(P35/N35)</f>
        <v>49300000</v>
      </c>
      <c r="R35" s="21">
        <f>(P35/O35)</f>
        <v>214347.82608695651</v>
      </c>
      <c r="S35"/>
    </row>
    <row r="36" spans="2:19" ht="15" x14ac:dyDescent="0.25">
      <c r="B36" s="20">
        <v>24</v>
      </c>
      <c r="C36" s="14" t="s">
        <v>22</v>
      </c>
      <c r="D36" s="42"/>
      <c r="E36" s="1">
        <v>165</v>
      </c>
      <c r="F36" s="1">
        <v>165</v>
      </c>
      <c r="G36" s="4">
        <v>38340413</v>
      </c>
      <c r="I36" s="1">
        <v>165</v>
      </c>
      <c r="J36" s="4">
        <v>38340413</v>
      </c>
      <c r="K36" s="4">
        <f>(J36/I36)</f>
        <v>232366.1393939394</v>
      </c>
      <c r="L36" s="7">
        <v>4</v>
      </c>
      <c r="N36" s="1">
        <v>0</v>
      </c>
      <c r="O36" s="1">
        <v>0</v>
      </c>
      <c r="P36" s="4">
        <v>0</v>
      </c>
      <c r="Q36" s="21"/>
      <c r="R36" s="21"/>
      <c r="S36"/>
    </row>
    <row r="37" spans="2:19" ht="15" x14ac:dyDescent="0.25">
      <c r="B37" s="20">
        <v>25</v>
      </c>
      <c r="C37" s="14" t="s">
        <v>23</v>
      </c>
      <c r="D37" s="42"/>
      <c r="E37" s="1">
        <v>112</v>
      </c>
      <c r="F37" s="1">
        <v>461</v>
      </c>
      <c r="G37" s="4">
        <v>106043345</v>
      </c>
      <c r="I37" s="1">
        <v>99</v>
      </c>
      <c r="J37" s="4">
        <v>22893345</v>
      </c>
      <c r="K37" s="4">
        <f>(J37/I37)</f>
        <v>231245.90909090909</v>
      </c>
      <c r="L37" s="7">
        <v>6</v>
      </c>
      <c r="N37" s="1">
        <v>1</v>
      </c>
      <c r="O37" s="1">
        <v>338</v>
      </c>
      <c r="P37" s="4">
        <v>82000000</v>
      </c>
      <c r="Q37" s="21">
        <f t="shared" ref="Q37:Q38" si="4">(P37/N37)</f>
        <v>82000000</v>
      </c>
      <c r="R37" s="21">
        <f t="shared" ref="R37:R38" si="5">(P37/O37)</f>
        <v>242603.55029585797</v>
      </c>
      <c r="S37"/>
    </row>
    <row r="38" spans="2:19" ht="15" x14ac:dyDescent="0.25">
      <c r="B38" s="20">
        <v>26</v>
      </c>
      <c r="C38" s="14" t="s">
        <v>24</v>
      </c>
      <c r="D38" s="42"/>
      <c r="E38" s="1">
        <v>139</v>
      </c>
      <c r="F38" s="1">
        <v>260</v>
      </c>
      <c r="G38" s="4">
        <v>48554966</v>
      </c>
      <c r="I38" s="1">
        <v>138</v>
      </c>
      <c r="J38" s="4">
        <v>31954966</v>
      </c>
      <c r="K38" s="4">
        <f>(J38/I38)</f>
        <v>231557.72463768115</v>
      </c>
      <c r="L38" s="7">
        <v>5</v>
      </c>
      <c r="N38" s="1">
        <v>1</v>
      </c>
      <c r="O38" s="1">
        <v>122</v>
      </c>
      <c r="P38" s="4">
        <v>16600000</v>
      </c>
      <c r="Q38" s="21">
        <f t="shared" si="4"/>
        <v>16600000</v>
      </c>
      <c r="R38" s="21">
        <f t="shared" si="5"/>
        <v>136065.57377049181</v>
      </c>
      <c r="S38"/>
    </row>
    <row r="39" spans="2:19" ht="15" x14ac:dyDescent="0.25">
      <c r="B39" s="20">
        <v>27</v>
      </c>
      <c r="C39" s="43"/>
      <c r="D39" s="42"/>
      <c r="S39"/>
    </row>
    <row r="40" spans="2:19" ht="15" x14ac:dyDescent="0.25">
      <c r="B40" s="20">
        <v>28</v>
      </c>
      <c r="C40" s="13" t="s">
        <v>25</v>
      </c>
      <c r="D40" s="42"/>
      <c r="S40"/>
    </row>
    <row r="41" spans="2:19" ht="15" x14ac:dyDescent="0.25">
      <c r="B41" s="20">
        <v>29</v>
      </c>
      <c r="C41" s="14" t="s">
        <v>26</v>
      </c>
      <c r="D41" s="42"/>
      <c r="E41" s="1">
        <v>21</v>
      </c>
      <c r="F41" s="1">
        <v>21</v>
      </c>
      <c r="G41" s="4">
        <v>4856164</v>
      </c>
      <c r="I41" s="1">
        <v>21</v>
      </c>
      <c r="J41" s="4">
        <v>4856164</v>
      </c>
      <c r="K41" s="4">
        <f>(J41/I41)</f>
        <v>231245.90476190476</v>
      </c>
      <c r="L41" s="7">
        <v>6</v>
      </c>
      <c r="N41" s="1">
        <v>0</v>
      </c>
      <c r="O41" s="1">
        <v>0</v>
      </c>
      <c r="P41" s="4">
        <v>0</v>
      </c>
      <c r="S41"/>
    </row>
    <row r="42" spans="2:19" ht="15" x14ac:dyDescent="0.25">
      <c r="B42" s="20">
        <v>30</v>
      </c>
      <c r="C42" s="14" t="s">
        <v>27</v>
      </c>
      <c r="D42" s="42"/>
      <c r="E42" s="1">
        <v>67</v>
      </c>
      <c r="F42" s="1">
        <v>67</v>
      </c>
      <c r="G42" s="4">
        <v>12956000</v>
      </c>
      <c r="I42" s="1">
        <v>67</v>
      </c>
      <c r="J42" s="4">
        <v>12956000</v>
      </c>
      <c r="K42" s="4">
        <f>(J42/I42)</f>
        <v>193373.1343283582</v>
      </c>
      <c r="L42" s="7">
        <v>14</v>
      </c>
      <c r="N42" s="1">
        <v>0</v>
      </c>
      <c r="O42" s="1">
        <v>0</v>
      </c>
      <c r="P42" s="4">
        <v>0</v>
      </c>
      <c r="S42"/>
    </row>
    <row r="43" spans="2:19" ht="15" x14ac:dyDescent="0.25">
      <c r="B43" s="20">
        <v>31</v>
      </c>
      <c r="C43" s="14" t="s">
        <v>28</v>
      </c>
      <c r="D43" s="42"/>
      <c r="E43" s="1">
        <v>135</v>
      </c>
      <c r="F43" s="1">
        <v>135</v>
      </c>
      <c r="G43" s="4">
        <v>24839394</v>
      </c>
      <c r="I43" s="1">
        <v>135</v>
      </c>
      <c r="J43" s="4">
        <v>24839394</v>
      </c>
      <c r="K43" s="4">
        <f>(J43/I43)</f>
        <v>183995.51111111112</v>
      </c>
      <c r="L43" s="7">
        <v>15</v>
      </c>
      <c r="N43" s="1">
        <v>0</v>
      </c>
      <c r="O43" s="1">
        <v>0</v>
      </c>
      <c r="P43" s="4">
        <v>0</v>
      </c>
      <c r="S43"/>
    </row>
    <row r="44" spans="2:19" ht="15" x14ac:dyDescent="0.25">
      <c r="B44" s="20">
        <v>32</v>
      </c>
      <c r="C44" s="14"/>
      <c r="D44" s="42"/>
      <c r="S44"/>
    </row>
    <row r="45" spans="2:19" ht="15" x14ac:dyDescent="0.25">
      <c r="B45" s="20">
        <v>33</v>
      </c>
      <c r="C45" s="13" t="s">
        <v>38</v>
      </c>
      <c r="D45" s="42"/>
      <c r="S45"/>
    </row>
    <row r="46" spans="2:19" ht="15" x14ac:dyDescent="0.25">
      <c r="B46" s="20">
        <v>34</v>
      </c>
      <c r="C46" s="14" t="s">
        <v>49</v>
      </c>
      <c r="D46" s="42"/>
      <c r="S46"/>
    </row>
    <row r="47" spans="2:19" ht="15" x14ac:dyDescent="0.25">
      <c r="B47" s="20">
        <v>35</v>
      </c>
      <c r="C47" s="15" t="s">
        <v>60</v>
      </c>
      <c r="D47" s="42"/>
      <c r="S47"/>
    </row>
    <row r="48" spans="2:19" ht="15" x14ac:dyDescent="0.25">
      <c r="B48" s="20">
        <v>36</v>
      </c>
      <c r="C48" s="15" t="s">
        <v>61</v>
      </c>
      <c r="D48" s="42"/>
      <c r="S48"/>
    </row>
    <row r="49" spans="2:19" ht="15" x14ac:dyDescent="0.25">
      <c r="B49" s="20">
        <v>37</v>
      </c>
      <c r="C49" s="14" t="s">
        <v>29</v>
      </c>
      <c r="D49" s="42"/>
      <c r="E49" s="1">
        <v>9</v>
      </c>
      <c r="F49" s="1">
        <v>9</v>
      </c>
      <c r="G49" s="4">
        <v>2800000</v>
      </c>
      <c r="I49" s="1">
        <v>9</v>
      </c>
      <c r="J49" s="4">
        <v>2800000</v>
      </c>
      <c r="K49" s="4">
        <f>(J49/I49)</f>
        <v>311111.11111111112</v>
      </c>
      <c r="L49" s="7">
        <v>1</v>
      </c>
      <c r="N49" s="1">
        <v>0</v>
      </c>
      <c r="O49" s="1">
        <v>0</v>
      </c>
      <c r="P49" s="4">
        <v>0</v>
      </c>
      <c r="S49"/>
    </row>
    <row r="50" spans="2:19" ht="15" x14ac:dyDescent="0.25">
      <c r="B50" s="20">
        <v>38</v>
      </c>
      <c r="C50" s="14" t="s">
        <v>30</v>
      </c>
      <c r="D50" s="42"/>
      <c r="E50" s="1">
        <v>13</v>
      </c>
      <c r="F50" s="1">
        <v>13</v>
      </c>
      <c r="G50" s="4">
        <v>3357870</v>
      </c>
      <c r="I50" s="1">
        <v>13</v>
      </c>
      <c r="J50" s="4">
        <v>3357870</v>
      </c>
      <c r="K50" s="4">
        <f>(J50/I50)</f>
        <v>258297.69230769231</v>
      </c>
      <c r="L50" s="7">
        <v>2</v>
      </c>
      <c r="N50" s="1">
        <v>0</v>
      </c>
      <c r="O50" s="1">
        <v>0</v>
      </c>
      <c r="P50" s="4">
        <v>0</v>
      </c>
      <c r="S50"/>
    </row>
    <row r="51" spans="2:19" ht="15" x14ac:dyDescent="0.25">
      <c r="B51" s="20">
        <v>39</v>
      </c>
      <c r="C51" s="14"/>
      <c r="D51" s="42"/>
      <c r="S51"/>
    </row>
    <row r="52" spans="2:19" ht="15" x14ac:dyDescent="0.25">
      <c r="B52" s="20">
        <v>40</v>
      </c>
      <c r="C52" s="13" t="s">
        <v>39</v>
      </c>
      <c r="D52" s="42"/>
      <c r="S52"/>
    </row>
    <row r="53" spans="2:19" ht="15" x14ac:dyDescent="0.25">
      <c r="B53" s="20">
        <v>41</v>
      </c>
      <c r="C53" s="14" t="s">
        <v>50</v>
      </c>
      <c r="D53" s="42"/>
      <c r="S53"/>
    </row>
    <row r="54" spans="2:19" ht="15" x14ac:dyDescent="0.25">
      <c r="B54" s="20">
        <v>42</v>
      </c>
      <c r="C54" s="15" t="s">
        <v>62</v>
      </c>
      <c r="D54" s="42"/>
      <c r="S54"/>
    </row>
    <row r="55" spans="2:19" ht="15" x14ac:dyDescent="0.25">
      <c r="B55" s="20">
        <v>43</v>
      </c>
      <c r="C55" s="15" t="s">
        <v>63</v>
      </c>
      <c r="S55"/>
    </row>
    <row r="56" spans="2:19" ht="15" x14ac:dyDescent="0.25">
      <c r="B56" s="20">
        <v>44</v>
      </c>
      <c r="C56" s="14" t="s">
        <v>31</v>
      </c>
      <c r="D56" s="42"/>
      <c r="E56" s="1">
        <v>12</v>
      </c>
      <c r="F56" s="1">
        <v>12</v>
      </c>
      <c r="G56" s="4">
        <v>2039160</v>
      </c>
      <c r="I56" s="1">
        <v>12</v>
      </c>
      <c r="J56" s="4">
        <v>2039160</v>
      </c>
      <c r="K56" s="4">
        <f>(J56/I56)</f>
        <v>169930</v>
      </c>
      <c r="L56" s="7">
        <v>18</v>
      </c>
      <c r="N56" s="1">
        <v>0</v>
      </c>
      <c r="O56" s="1">
        <v>0</v>
      </c>
      <c r="P56" s="4">
        <v>0</v>
      </c>
      <c r="S56"/>
    </row>
    <row r="57" spans="2:19" ht="15" x14ac:dyDescent="0.25">
      <c r="B57" s="20">
        <v>45</v>
      </c>
      <c r="C57" s="14" t="s">
        <v>51</v>
      </c>
      <c r="D57" s="42"/>
      <c r="S57"/>
    </row>
    <row r="58" spans="2:19" ht="15" x14ac:dyDescent="0.25">
      <c r="B58" s="20">
        <v>46</v>
      </c>
      <c r="C58" s="15" t="s">
        <v>64</v>
      </c>
      <c r="D58" s="42"/>
      <c r="E58" s="1">
        <v>1</v>
      </c>
      <c r="F58" s="1">
        <v>1</v>
      </c>
      <c r="G58" s="4">
        <v>185000</v>
      </c>
      <c r="I58" s="1">
        <v>1</v>
      </c>
      <c r="J58" s="4">
        <v>185000</v>
      </c>
      <c r="K58" s="4">
        <f>(J58/I58)</f>
        <v>185000</v>
      </c>
      <c r="N58" s="1">
        <v>0</v>
      </c>
      <c r="O58" s="1">
        <v>0</v>
      </c>
      <c r="P58" s="4">
        <v>0</v>
      </c>
      <c r="S58"/>
    </row>
    <row r="59" spans="2:19" ht="15" x14ac:dyDescent="0.25">
      <c r="B59" s="20">
        <v>47</v>
      </c>
      <c r="C59" s="15" t="s">
        <v>65</v>
      </c>
      <c r="Q59" s="21"/>
      <c r="R59" s="21"/>
      <c r="S59"/>
    </row>
    <row r="60" spans="2:19" ht="15" x14ac:dyDescent="0.25">
      <c r="B60" s="20">
        <v>48</v>
      </c>
      <c r="C60" s="14" t="s">
        <v>32</v>
      </c>
      <c r="D60" s="42"/>
      <c r="E60" s="1">
        <v>25</v>
      </c>
      <c r="F60" s="1">
        <v>25</v>
      </c>
      <c r="G60" s="4">
        <v>5935000</v>
      </c>
      <c r="I60" s="1">
        <v>25</v>
      </c>
      <c r="J60" s="4">
        <v>5935000</v>
      </c>
      <c r="K60" s="4">
        <f>(J60/I60)</f>
        <v>237400</v>
      </c>
      <c r="L60" s="7">
        <v>3</v>
      </c>
      <c r="N60" s="1">
        <v>0</v>
      </c>
      <c r="O60" s="1">
        <v>0</v>
      </c>
      <c r="P60" s="4">
        <v>0</v>
      </c>
      <c r="S60"/>
    </row>
    <row r="61" spans="2:19" ht="15" x14ac:dyDescent="0.25">
      <c r="B61" s="20">
        <v>49</v>
      </c>
      <c r="C61" s="14" t="s">
        <v>52</v>
      </c>
      <c r="D61" s="42"/>
      <c r="S61"/>
    </row>
    <row r="62" spans="2:19" ht="15" x14ac:dyDescent="0.25">
      <c r="B62" s="20">
        <v>50</v>
      </c>
      <c r="C62" s="15" t="s">
        <v>66</v>
      </c>
      <c r="D62" s="42"/>
      <c r="E62" s="1">
        <v>1</v>
      </c>
      <c r="F62" s="1">
        <v>1</v>
      </c>
      <c r="G62" s="4">
        <v>357472</v>
      </c>
      <c r="I62" s="1">
        <v>1</v>
      </c>
      <c r="J62" s="4">
        <v>357472</v>
      </c>
      <c r="K62" s="4">
        <f>(J62/I62)</f>
        <v>357472</v>
      </c>
      <c r="N62" s="1">
        <v>0</v>
      </c>
      <c r="O62" s="1">
        <v>0</v>
      </c>
      <c r="P62" s="4">
        <v>0</v>
      </c>
      <c r="S62"/>
    </row>
    <row r="63" spans="2:19" ht="15" x14ac:dyDescent="0.25">
      <c r="B63" s="20">
        <v>51</v>
      </c>
      <c r="C63" s="4"/>
      <c r="D63" s="42"/>
      <c r="S63"/>
    </row>
    <row r="64" spans="2:19" ht="15" x14ac:dyDescent="0.25">
      <c r="B64" s="20">
        <v>52</v>
      </c>
      <c r="C64" s="13" t="s">
        <v>40</v>
      </c>
      <c r="D64" s="42"/>
    </row>
    <row r="65" spans="2:19" ht="15" x14ac:dyDescent="0.25">
      <c r="B65" s="20">
        <v>53</v>
      </c>
      <c r="C65" s="14" t="s">
        <v>53</v>
      </c>
      <c r="D65" s="42"/>
      <c r="Q65" s="21"/>
      <c r="R65" s="21"/>
    </row>
    <row r="66" spans="2:19" ht="15" x14ac:dyDescent="0.25">
      <c r="B66" s="20">
        <v>54</v>
      </c>
      <c r="C66" s="14" t="s">
        <v>67</v>
      </c>
      <c r="D66" s="42"/>
      <c r="E66" s="1">
        <v>2</v>
      </c>
      <c r="F66" s="1">
        <v>2</v>
      </c>
      <c r="G66" s="4">
        <v>345836</v>
      </c>
      <c r="I66" s="1">
        <v>2</v>
      </c>
      <c r="J66" s="4">
        <v>345836</v>
      </c>
      <c r="K66" s="4">
        <f>(J66/I66)</f>
        <v>172918</v>
      </c>
      <c r="L66" s="7">
        <v>17</v>
      </c>
      <c r="N66" s="1">
        <v>0</v>
      </c>
      <c r="O66" s="1">
        <v>0</v>
      </c>
      <c r="P66" s="4">
        <v>0</v>
      </c>
      <c r="Q66" s="21"/>
      <c r="R66" s="21"/>
    </row>
    <row r="67" spans="2:19" ht="15" x14ac:dyDescent="0.25">
      <c r="B67" s="20">
        <v>55</v>
      </c>
      <c r="C67" s="14" t="s">
        <v>33</v>
      </c>
      <c r="D67" s="42"/>
      <c r="E67" s="1">
        <v>15</v>
      </c>
      <c r="F67" s="1">
        <v>15</v>
      </c>
      <c r="G67" s="4">
        <v>3137235</v>
      </c>
      <c r="I67" s="1">
        <v>15</v>
      </c>
      <c r="J67" s="4">
        <v>3137235</v>
      </c>
      <c r="K67" s="4">
        <f>(J67/I67)</f>
        <v>209149</v>
      </c>
      <c r="L67" s="7">
        <v>13</v>
      </c>
      <c r="N67" s="1">
        <v>0</v>
      </c>
      <c r="O67" s="1">
        <v>0</v>
      </c>
      <c r="P67" s="4">
        <v>0</v>
      </c>
      <c r="Q67" s="21"/>
      <c r="R67" s="21"/>
    </row>
    <row r="68" spans="2:19" ht="15" x14ac:dyDescent="0.25">
      <c r="B68" s="20">
        <v>56</v>
      </c>
      <c r="C68" s="14" t="s">
        <v>68</v>
      </c>
      <c r="D68" s="42"/>
      <c r="L68" s="1"/>
    </row>
    <row r="69" spans="2:19" ht="15" x14ac:dyDescent="0.25">
      <c r="B69" s="20">
        <v>57</v>
      </c>
      <c r="C69" s="15" t="s">
        <v>69</v>
      </c>
      <c r="D69" s="42"/>
      <c r="E69" s="1">
        <v>0</v>
      </c>
      <c r="F69" s="1">
        <v>0</v>
      </c>
      <c r="G69" s="4">
        <v>0</v>
      </c>
      <c r="I69" s="1">
        <v>0</v>
      </c>
      <c r="J69" s="4">
        <v>0</v>
      </c>
      <c r="L69" s="1"/>
      <c r="N69" s="1">
        <v>0</v>
      </c>
      <c r="O69" s="1">
        <v>0</v>
      </c>
      <c r="P69" s="4">
        <v>0</v>
      </c>
      <c r="Q69" s="21"/>
      <c r="R69" s="21"/>
    </row>
    <row r="70" spans="2:19" ht="15" x14ac:dyDescent="0.25">
      <c r="B70" s="14"/>
      <c r="C70" s="15"/>
      <c r="E70" s="48"/>
      <c r="F70" s="48"/>
      <c r="G70" s="49"/>
      <c r="H70" s="48"/>
      <c r="I70" s="48"/>
      <c r="J70" s="49"/>
      <c r="K70" s="49"/>
      <c r="L70" s="48"/>
      <c r="M70" s="48"/>
      <c r="N70" s="48"/>
      <c r="O70" s="48"/>
      <c r="P70" s="49"/>
    </row>
    <row r="71" spans="2:19" ht="15" x14ac:dyDescent="0.25">
      <c r="B71" s="14"/>
      <c r="C71" s="15"/>
      <c r="E71" s="44"/>
      <c r="F71" s="44"/>
      <c r="G71" s="45"/>
      <c r="H71" s="44"/>
      <c r="I71" s="44"/>
      <c r="J71" s="45"/>
      <c r="K71" s="45"/>
      <c r="L71" s="44"/>
      <c r="M71" s="44"/>
      <c r="N71" s="44"/>
      <c r="O71" s="44"/>
      <c r="P71" s="45"/>
    </row>
    <row r="72" spans="2:19" ht="15" x14ac:dyDescent="0.25">
      <c r="B72" s="14"/>
      <c r="C72" s="17" t="s">
        <v>70</v>
      </c>
      <c r="E72" s="44"/>
      <c r="F72" s="44"/>
      <c r="G72" s="45"/>
      <c r="H72" s="44"/>
      <c r="I72" s="44"/>
      <c r="J72" s="45"/>
      <c r="K72" s="21"/>
      <c r="L72" s="46"/>
      <c r="M72" s="44"/>
      <c r="N72" s="44"/>
      <c r="O72" s="44"/>
      <c r="P72" s="45"/>
      <c r="Q72" s="21"/>
      <c r="R72" s="21"/>
    </row>
    <row r="73" spans="2:19" ht="15" x14ac:dyDescent="0.25">
      <c r="B73" s="14"/>
      <c r="C73" s="17" t="s">
        <v>34</v>
      </c>
      <c r="E73" s="44"/>
      <c r="F73" s="44"/>
      <c r="G73" s="45"/>
      <c r="H73" s="44"/>
      <c r="I73" s="44"/>
      <c r="J73" s="45"/>
      <c r="K73" s="21"/>
      <c r="L73" s="46"/>
      <c r="M73" s="44"/>
      <c r="N73" s="44"/>
      <c r="O73" s="44"/>
      <c r="P73" s="45"/>
    </row>
    <row r="74" spans="2:19" ht="15" x14ac:dyDescent="0.25">
      <c r="B74" s="14"/>
      <c r="C74" s="18" t="s">
        <v>35</v>
      </c>
      <c r="L74" s="22"/>
    </row>
    <row r="75" spans="2:19" ht="15" x14ac:dyDescent="0.25">
      <c r="B75" s="14"/>
      <c r="C75" s="18" t="s">
        <v>36</v>
      </c>
      <c r="L75" s="22"/>
    </row>
    <row r="76" spans="2:19" ht="15" x14ac:dyDescent="0.25">
      <c r="B76" s="14"/>
      <c r="C76" s="18" t="s">
        <v>37</v>
      </c>
      <c r="L76" s="22"/>
    </row>
    <row r="77" spans="2:19" ht="15" x14ac:dyDescent="0.25">
      <c r="B77" s="14"/>
      <c r="C77" s="18" t="s">
        <v>54</v>
      </c>
      <c r="L77" s="22"/>
    </row>
    <row r="78" spans="2:19" ht="15" x14ac:dyDescent="0.25">
      <c r="B78" s="13"/>
      <c r="C78" s="18" t="s">
        <v>55</v>
      </c>
      <c r="L78" s="22"/>
    </row>
    <row r="79" spans="2:19" ht="15" x14ac:dyDescent="0.25">
      <c r="B79" s="14"/>
      <c r="C79" s="18" t="s">
        <v>56</v>
      </c>
      <c r="L79" s="22"/>
    </row>
    <row r="80" spans="2:19" ht="15" x14ac:dyDescent="0.25">
      <c r="B80" s="14"/>
      <c r="C80" s="19" t="s">
        <v>57</v>
      </c>
      <c r="L80" s="22"/>
      <c r="S80"/>
    </row>
    <row r="81" spans="2:19" ht="15" x14ac:dyDescent="0.25">
      <c r="B81" s="14"/>
      <c r="C81" s="19" t="s">
        <v>58</v>
      </c>
      <c r="L81" s="22"/>
      <c r="S81"/>
    </row>
    <row r="82" spans="2:19" ht="15" x14ac:dyDescent="0.25">
      <c r="B82" s="14"/>
      <c r="C82" s="19" t="s">
        <v>59</v>
      </c>
      <c r="L82" s="22"/>
      <c r="S82"/>
    </row>
    <row r="83" spans="2:19" ht="15" x14ac:dyDescent="0.25">
      <c r="B83" s="14"/>
      <c r="C83" s="19"/>
      <c r="D83" s="12"/>
      <c r="E83" s="9"/>
      <c r="F83" s="9"/>
      <c r="G83" s="10"/>
      <c r="H83" s="9"/>
      <c r="I83" s="9"/>
      <c r="J83" s="10"/>
      <c r="K83" s="10"/>
      <c r="L83" s="11"/>
      <c r="M83" s="9"/>
      <c r="N83" s="9"/>
      <c r="O83" s="9"/>
      <c r="P83" s="10"/>
      <c r="Q83" s="10"/>
      <c r="R83" s="10"/>
      <c r="S83"/>
    </row>
    <row r="84" spans="2:19" ht="15" x14ac:dyDescent="0.25">
      <c r="B84" s="14"/>
      <c r="C84" s="19"/>
      <c r="D84" s="12"/>
      <c r="E84" s="9"/>
      <c r="F84" s="9"/>
      <c r="G84" s="10"/>
      <c r="H84" s="9"/>
      <c r="I84" s="9"/>
      <c r="J84" s="10"/>
      <c r="K84" s="10"/>
      <c r="L84" s="11"/>
      <c r="M84" s="9"/>
      <c r="N84" s="9"/>
      <c r="O84" s="9"/>
      <c r="P84" s="10"/>
      <c r="Q84" s="10"/>
      <c r="R84" s="10"/>
      <c r="S84"/>
    </row>
  </sheetData>
  <mergeCells count="5">
    <mergeCell ref="E6:R6"/>
    <mergeCell ref="I9:L9"/>
    <mergeCell ref="N9:R9"/>
    <mergeCell ref="E9:G9"/>
    <mergeCell ref="Q11:R11"/>
  </mergeCells>
  <phoneticPr fontId="0" type="noConversion"/>
  <pageMargins left="0.75" right="0.75" top="1" bottom="1" header="0.5" footer="0.5"/>
  <pageSetup scale="4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CB4B2B0-37D3-4394-9785-9D83994796F3}"/>
</file>

<file path=customXml/itemProps2.xml><?xml version="1.0" encoding="utf-8"?>
<ds:datastoreItem xmlns:ds="http://schemas.openxmlformats.org/officeDocument/2006/customXml" ds:itemID="{7D06E2A2-1A4E-4816-B40F-41464CC0B7D9}"/>
</file>

<file path=customXml/itemProps3.xml><?xml version="1.0" encoding="utf-8"?>
<ds:datastoreItem xmlns:ds="http://schemas.openxmlformats.org/officeDocument/2006/customXml" ds:itemID="{C567EE17-819E-4185-ADAD-30FDEAAB2E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Debbie Czerwinski</cp:lastModifiedBy>
  <cp:lastPrinted>2017-08-03T13:40:17Z</cp:lastPrinted>
  <dcterms:created xsi:type="dcterms:W3CDTF">2003-04-24T14:06:32Z</dcterms:created>
  <dcterms:modified xsi:type="dcterms:W3CDTF">2017-08-04T17:45:06Z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