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2" sheetId="1" r:id="rId1"/>
  </sheets>
  <calcPr calcId="171027"/>
</workbook>
</file>

<file path=xl/calcChain.xml><?xml version="1.0" encoding="utf-8"?>
<calcChain xmlns="http://schemas.openxmlformats.org/spreadsheetml/2006/main">
  <c r="I69" i="1" l="1"/>
  <c r="P67" i="1"/>
  <c r="O67" i="1"/>
  <c r="I67" i="1"/>
  <c r="P66" i="1"/>
  <c r="O66" i="1"/>
  <c r="I66" i="1"/>
  <c r="I60" i="1"/>
  <c r="I56" i="1"/>
  <c r="I50" i="1"/>
  <c r="I49" i="1"/>
  <c r="I43" i="1"/>
  <c r="I42" i="1"/>
  <c r="I41" i="1"/>
  <c r="H40" i="1"/>
  <c r="I40" i="1" s="1"/>
  <c r="G40" i="1"/>
  <c r="E40" i="1"/>
  <c r="D40" i="1"/>
  <c r="C40" i="1"/>
  <c r="I38" i="1"/>
  <c r="I37" i="1"/>
  <c r="P36" i="1"/>
  <c r="O36" i="1"/>
  <c r="I36" i="1"/>
  <c r="P35" i="1"/>
  <c r="N35" i="1"/>
  <c r="O35" i="1" s="1"/>
  <c r="M35" i="1"/>
  <c r="L35" i="1"/>
  <c r="H35" i="1"/>
  <c r="I35" i="1" s="1"/>
  <c r="G35" i="1"/>
  <c r="E35" i="1"/>
  <c r="D35" i="1"/>
  <c r="C35" i="1"/>
  <c r="P33" i="1"/>
  <c r="O33" i="1"/>
  <c r="I33" i="1"/>
  <c r="I32" i="1"/>
  <c r="I31" i="1"/>
  <c r="P30" i="1"/>
  <c r="O30" i="1"/>
  <c r="I30" i="1"/>
  <c r="I29" i="1"/>
  <c r="P28" i="1"/>
  <c r="O28" i="1"/>
  <c r="I28" i="1"/>
  <c r="P27" i="1"/>
  <c r="O27" i="1"/>
  <c r="N27" i="1"/>
  <c r="M27" i="1"/>
  <c r="L27" i="1"/>
  <c r="I27" i="1"/>
  <c r="H27" i="1"/>
  <c r="G27" i="1"/>
  <c r="E27" i="1"/>
  <c r="D27" i="1"/>
  <c r="C27" i="1"/>
  <c r="N24" i="1"/>
  <c r="P24" i="1" s="1"/>
  <c r="M24" i="1"/>
  <c r="L24" i="1"/>
  <c r="H24" i="1"/>
  <c r="I24" i="1" s="1"/>
  <c r="G24" i="1"/>
  <c r="E24" i="1"/>
  <c r="D24" i="1"/>
  <c r="C24" i="1"/>
  <c r="N23" i="1"/>
  <c r="P23" i="1" s="1"/>
  <c r="M23" i="1"/>
  <c r="L23" i="1"/>
  <c r="H23" i="1"/>
  <c r="I23" i="1" s="1"/>
  <c r="G23" i="1"/>
  <c r="E23" i="1"/>
  <c r="D23" i="1"/>
  <c r="C23" i="1"/>
  <c r="P22" i="1"/>
  <c r="N22" i="1"/>
  <c r="O22" i="1" s="1"/>
  <c r="M22" i="1"/>
  <c r="M21" i="1" s="1"/>
  <c r="L22" i="1"/>
  <c r="L21" i="1" s="1"/>
  <c r="L17" i="1" s="1"/>
  <c r="H22" i="1"/>
  <c r="I22" i="1" s="1"/>
  <c r="G22" i="1"/>
  <c r="G21" i="1" s="1"/>
  <c r="E22" i="1"/>
  <c r="E21" i="1" s="1"/>
  <c r="E17" i="1" s="1"/>
  <c r="D22" i="1"/>
  <c r="C22" i="1"/>
  <c r="C21" i="1" s="1"/>
  <c r="D21" i="1"/>
  <c r="N20" i="1"/>
  <c r="P20" i="1" s="1"/>
  <c r="M20" i="1"/>
  <c r="L20" i="1"/>
  <c r="H20" i="1"/>
  <c r="I20" i="1" s="1"/>
  <c r="G20" i="1"/>
  <c r="E20" i="1"/>
  <c r="D20" i="1"/>
  <c r="C20" i="1"/>
  <c r="N19" i="1"/>
  <c r="P19" i="1" s="1"/>
  <c r="M19" i="1"/>
  <c r="M17" i="1" s="1"/>
  <c r="L19" i="1"/>
  <c r="H19" i="1"/>
  <c r="I19" i="1" s="1"/>
  <c r="G19" i="1"/>
  <c r="G17" i="1" s="1"/>
  <c r="E19" i="1"/>
  <c r="D19" i="1"/>
  <c r="D17" i="1" s="1"/>
  <c r="C19" i="1"/>
  <c r="C17" i="1" s="1"/>
  <c r="P15" i="1"/>
  <c r="O15" i="1"/>
  <c r="I15" i="1"/>
  <c r="O20" i="1" l="1"/>
  <c r="O24" i="1"/>
  <c r="O19" i="1"/>
  <c r="O23" i="1"/>
  <c r="H21" i="1"/>
  <c r="I21" i="1" s="1"/>
  <c r="N21" i="1"/>
  <c r="P21" i="1" l="1"/>
  <c r="O21" i="1"/>
  <c r="N17" i="1"/>
  <c r="H17" i="1"/>
  <c r="I17" i="1" s="1"/>
  <c r="O17" i="1" l="1"/>
  <c r="P17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<sst xmlns="http://schemas.openxmlformats.org/spreadsheetml/2006/main" count="83" uniqueCount="74">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</sst>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1" fillId="0" borderId="0" xfId="0" applyNumberFormat="1" applyFont="1"/>
    <xf numFmtId="1" fontId="0" fillId="0" borderId="0" xfId="0" applyNumberFormat="1" applyAlignment="1">
      <alignment horizontal="center"/>
    </xf>
    <xf numFmtId="41" fontId="2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9" fillId="0" borderId="0" xfId="0" applyFont="1"/>
    <xf numFmtId="49" fontId="6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1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1" fillId="0" borderId="5" xfId="0" applyFont="1" applyBorder="1"/>
    <xf numFmtId="0" fontId="11" fillId="0" borderId="0" xfId="0" applyFont="1" applyBorder="1"/>
    <xf numFmtId="41" fontId="11" fillId="0" borderId="0" xfId="0" applyNumberFormat="1" applyFont="1" applyBorder="1" applyAlignment="1">
      <alignment horizontal="centerContinuous"/>
    </xf>
    <xf numFmtId="42" fontId="11" fillId="0" borderId="0" xfId="0" applyNumberFormat="1" applyFont="1" applyBorder="1" applyAlignment="1">
      <alignment horizontal="centerContinuous"/>
    </xf>
    <xf numFmtId="41" fontId="11" fillId="0" borderId="0" xfId="0" applyNumberFormat="1" applyFont="1" applyBorder="1"/>
    <xf numFmtId="42" fontId="11" fillId="0" borderId="0" xfId="0" applyNumberFormat="1" applyFont="1" applyBorder="1"/>
    <xf numFmtId="0" fontId="11" fillId="0" borderId="0" xfId="0" applyNumberFormat="1" applyFont="1" applyBorder="1" applyAlignment="1">
      <alignment horizontal="center"/>
    </xf>
    <xf numFmtId="42" fontId="11" fillId="0" borderId="7" xfId="0" applyNumberFormat="1" applyFont="1" applyBorder="1"/>
    <xf numFmtId="0" fontId="12" fillId="0" borderId="0" xfId="0" applyFont="1" applyBorder="1"/>
    <xf numFmtId="41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2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 applyAlignment="1">
      <alignment horizontal="center"/>
    </xf>
    <xf numFmtId="3" fontId="11" fillId="0" borderId="5" xfId="0" applyNumberFormat="1" applyFont="1" applyBorder="1"/>
    <xf numFmtId="41" fontId="6" fillId="0" borderId="5" xfId="0" applyNumberFormat="1" applyFont="1" applyBorder="1"/>
    <xf numFmtId="0" fontId="13" fillId="0" borderId="0" xfId="0" applyFont="1" applyBorder="1"/>
    <xf numFmtId="3" fontId="6" fillId="0" borderId="5" xfId="0" applyNumberFormat="1" applyFont="1" applyBorder="1"/>
    <xf numFmtId="0" fontId="14" fillId="0" borderId="0" xfId="0" applyFont="1" applyBorder="1"/>
    <xf numFmtId="0" fontId="6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42" fontId="11" fillId="0" borderId="5" xfId="0" applyNumberFormat="1" applyFont="1" applyBorder="1"/>
    <xf numFmtId="0" fontId="9" fillId="0" borderId="8" xfId="0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42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42" fontId="16" fillId="0" borderId="7" xfId="0" applyNumberFormat="1" applyFont="1" applyBorder="1" applyAlignment="1">
      <alignment horizontal="center"/>
    </xf>
    <xf numFmtId="42" fontId="8" fillId="0" borderId="0" xfId="0" applyNumberFormat="1" applyFont="1" applyBorder="1"/>
    <xf numFmtId="42" fontId="8" fillId="0" borderId="7" xfId="0" applyNumberFormat="1" applyFont="1" applyBorder="1"/>
    <xf numFmtId="41" fontId="8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right"/>
    </xf>
    <xf numFmtId="42" fontId="8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workbookViewId="0">
      <selection activeCell="A3" sqref="A3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73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71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5"/>
      <c r="B9" s="76"/>
      <c r="C9" s="77" t="s">
        <v>72</v>
      </c>
      <c r="D9" s="77"/>
      <c r="E9" s="78"/>
      <c r="F9" s="79"/>
      <c r="G9" s="77" t="s">
        <v>0</v>
      </c>
      <c r="H9" s="78"/>
      <c r="I9" s="78"/>
      <c r="J9" s="80"/>
      <c r="K9" s="81"/>
      <c r="L9" s="77" t="s">
        <v>1</v>
      </c>
      <c r="M9" s="77"/>
      <c r="N9" s="78"/>
      <c r="O9" s="78"/>
      <c r="P9" s="82"/>
    </row>
    <row r="10" spans="1:16" x14ac:dyDescent="0.2">
      <c r="A10" s="75"/>
      <c r="B10" s="76"/>
      <c r="C10" s="79"/>
      <c r="D10" s="79"/>
      <c r="E10" s="83"/>
      <c r="F10" s="79"/>
      <c r="G10" s="79"/>
      <c r="H10" s="83"/>
      <c r="I10" s="83"/>
      <c r="J10" s="84" t="s">
        <v>8</v>
      </c>
      <c r="K10" s="85"/>
      <c r="L10" s="79"/>
      <c r="M10" s="79"/>
      <c r="N10" s="83"/>
      <c r="O10" s="83"/>
      <c r="P10" s="86"/>
    </row>
    <row r="11" spans="1:16" x14ac:dyDescent="0.2">
      <c r="A11" s="75"/>
      <c r="B11" s="76"/>
      <c r="C11" s="85"/>
      <c r="D11" s="85"/>
      <c r="E11" s="87"/>
      <c r="F11" s="79"/>
      <c r="G11" s="79"/>
      <c r="H11" s="83"/>
      <c r="I11" s="83"/>
      <c r="J11" s="84" t="s">
        <v>12</v>
      </c>
      <c r="K11" s="85"/>
      <c r="L11" s="85"/>
      <c r="M11" s="85"/>
      <c r="N11" s="87"/>
      <c r="O11" s="78" t="s">
        <v>2</v>
      </c>
      <c r="P11" s="82"/>
    </row>
    <row r="12" spans="1:16" x14ac:dyDescent="0.2">
      <c r="A12" s="75"/>
      <c r="B12" s="76"/>
      <c r="C12" s="85"/>
      <c r="D12" s="85"/>
      <c r="E12" s="87"/>
      <c r="F12" s="79"/>
      <c r="G12" s="85"/>
      <c r="H12" s="87" t="s">
        <v>3</v>
      </c>
      <c r="I12" s="87" t="s">
        <v>4</v>
      </c>
      <c r="J12" s="84" t="s">
        <v>10</v>
      </c>
      <c r="K12" s="85"/>
      <c r="L12" s="85" t="s">
        <v>3</v>
      </c>
      <c r="M12" s="85"/>
      <c r="N12" s="87"/>
      <c r="O12" s="87"/>
      <c r="P12" s="88"/>
    </row>
    <row r="13" spans="1:16" ht="15" x14ac:dyDescent="0.35">
      <c r="A13" s="89" t="s">
        <v>5</v>
      </c>
      <c r="B13" s="76"/>
      <c r="C13" s="90" t="s">
        <v>6</v>
      </c>
      <c r="D13" s="90" t="s">
        <v>7</v>
      </c>
      <c r="E13" s="91" t="s">
        <v>8</v>
      </c>
      <c r="F13" s="79"/>
      <c r="G13" s="90" t="s">
        <v>7</v>
      </c>
      <c r="H13" s="91" t="s">
        <v>8</v>
      </c>
      <c r="I13" s="91" t="s">
        <v>8</v>
      </c>
      <c r="J13" s="84" t="s">
        <v>13</v>
      </c>
      <c r="K13" s="85"/>
      <c r="L13" s="90" t="s">
        <v>6</v>
      </c>
      <c r="M13" s="90" t="s">
        <v>7</v>
      </c>
      <c r="N13" s="91" t="s">
        <v>8</v>
      </c>
      <c r="O13" s="91" t="s">
        <v>9</v>
      </c>
      <c r="P13" s="92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64</v>
      </c>
      <c r="B15" s="60"/>
      <c r="C15" s="40">
        <v>1082</v>
      </c>
      <c r="D15" s="40">
        <v>1268</v>
      </c>
      <c r="E15" s="41">
        <v>248519000</v>
      </c>
      <c r="F15" s="40"/>
      <c r="G15" s="40">
        <v>1061</v>
      </c>
      <c r="H15" s="41">
        <v>226540000</v>
      </c>
      <c r="I15" s="41">
        <f>(H15/G15)</f>
        <v>213515.55136663525</v>
      </c>
      <c r="J15" s="40"/>
      <c r="K15" s="40"/>
      <c r="L15" s="40">
        <v>12</v>
      </c>
      <c r="M15" s="40">
        <v>185</v>
      </c>
      <c r="N15" s="41">
        <v>19543000</v>
      </c>
      <c r="O15" s="93">
        <f>(N15/L15)</f>
        <v>1628583.3333333333</v>
      </c>
      <c r="P15" s="94">
        <f>(N15/M15)</f>
        <v>105637.83783783784</v>
      </c>
    </row>
    <row r="16" spans="1:16" ht="15" x14ac:dyDescent="0.25">
      <c r="A16" s="61"/>
      <c r="B16" s="62"/>
      <c r="C16" s="95"/>
      <c r="D16" s="95"/>
      <c r="E16" s="93"/>
      <c r="F16" s="95"/>
      <c r="G16" s="95"/>
      <c r="H16" s="93"/>
      <c r="I16" s="93"/>
      <c r="J16" s="96"/>
      <c r="K16" s="95"/>
      <c r="L16" s="95"/>
      <c r="M16" s="95"/>
      <c r="N16" s="93"/>
      <c r="O16" s="93"/>
      <c r="P16" s="94"/>
    </row>
    <row r="17" spans="1:16" ht="15" x14ac:dyDescent="0.25">
      <c r="A17" s="63" t="s">
        <v>65</v>
      </c>
      <c r="B17" s="62"/>
      <c r="C17" s="95">
        <f>(C19+C20+C21)</f>
        <v>992</v>
      </c>
      <c r="D17" s="95">
        <f>(D19+D20+D21)</f>
        <v>1178</v>
      </c>
      <c r="E17" s="93">
        <f>(E19+E20+E21)</f>
        <v>229120383</v>
      </c>
      <c r="F17" s="95"/>
      <c r="G17" s="95">
        <f>(G19+G20+G21)</f>
        <v>971</v>
      </c>
      <c r="H17" s="93">
        <f>(H19+H20+H21)</f>
        <v>207141225</v>
      </c>
      <c r="I17" s="41">
        <f>(H17/G17)</f>
        <v>213327.72914521111</v>
      </c>
      <c r="J17" s="96"/>
      <c r="K17" s="95"/>
      <c r="L17" s="95">
        <f>(L19+L20+L21)</f>
        <v>12</v>
      </c>
      <c r="M17" s="95">
        <f>(M19+M20+M21)</f>
        <v>185</v>
      </c>
      <c r="N17" s="93">
        <f>(N19+N20+N21)</f>
        <v>19542660</v>
      </c>
      <c r="O17" s="93">
        <f>(N17/L17)</f>
        <v>1628555</v>
      </c>
      <c r="P17" s="94">
        <f>(N17/M17)</f>
        <v>105636</v>
      </c>
    </row>
    <row r="18" spans="1:16" ht="15" x14ac:dyDescent="0.25">
      <c r="A18" s="61"/>
      <c r="B18" s="62"/>
      <c r="C18" s="95"/>
      <c r="D18" s="95"/>
      <c r="E18" s="93"/>
      <c r="F18" s="95"/>
      <c r="G18" s="95"/>
      <c r="H18" s="93"/>
      <c r="I18" s="93"/>
      <c r="J18" s="96"/>
      <c r="K18" s="95"/>
      <c r="L18" s="95"/>
      <c r="M18" s="95"/>
      <c r="N18" s="93"/>
      <c r="O18" s="93"/>
      <c r="P18" s="94"/>
    </row>
    <row r="19" spans="1:16" ht="15" x14ac:dyDescent="0.25">
      <c r="A19" s="64" t="s">
        <v>66</v>
      </c>
      <c r="B19" s="62"/>
      <c r="C19" s="97">
        <f>(C28+C29+C37+C38)</f>
        <v>490</v>
      </c>
      <c r="D19" s="97">
        <f>(D28+D29+D37+D38)</f>
        <v>518</v>
      </c>
      <c r="E19" s="98">
        <f>(E28+E29+E37+E38)</f>
        <v>110721369</v>
      </c>
      <c r="F19" s="95"/>
      <c r="G19" s="97">
        <f>(G28+G29+G37+G38)</f>
        <v>483</v>
      </c>
      <c r="H19" s="98">
        <f>(H28+H29+H37+H38)</f>
        <v>107169144</v>
      </c>
      <c r="I19" s="41">
        <f t="shared" ref="I19:I24" si="0">(H19/G19)</f>
        <v>221882.28571428571</v>
      </c>
      <c r="J19" s="96"/>
      <c r="K19" s="95"/>
      <c r="L19" s="97">
        <f>(L28+L29+L37+L38)</f>
        <v>2</v>
      </c>
      <c r="M19" s="97">
        <f>(M28+M29+M37+M38)</f>
        <v>25</v>
      </c>
      <c r="N19" s="98">
        <f>(N28+N29+N37+N38)</f>
        <v>2724776</v>
      </c>
      <c r="O19" s="93">
        <f t="shared" ref="O19:O24" si="1">(N19/L19)</f>
        <v>1362388</v>
      </c>
      <c r="P19" s="94">
        <f t="shared" ref="P19:P24" si="2">(N19/M19)</f>
        <v>108991.03999999999</v>
      </c>
    </row>
    <row r="20" spans="1:16" ht="15" x14ac:dyDescent="0.25">
      <c r="A20" s="64" t="s">
        <v>67</v>
      </c>
      <c r="B20" s="62"/>
      <c r="C20" s="97">
        <f>(C30+C31+C32+C36+C41+C42+C43+C56+C60)</f>
        <v>439</v>
      </c>
      <c r="D20" s="97">
        <f>(D30+D31+D32+D36+D41+D42+D43+D56+D60)</f>
        <v>526</v>
      </c>
      <c r="E20" s="98">
        <f>(E30+E31+E32+E36+E41+E42+E43+E56+E60)</f>
        <v>99336894</v>
      </c>
      <c r="F20" s="95"/>
      <c r="G20" s="97">
        <f>(G30+G31+G32+G36+G41+G42+G43+G56+G60)</f>
        <v>430</v>
      </c>
      <c r="H20" s="98">
        <f>(H30+H31+H32+H36+H41+H42+H43+H56+H60)</f>
        <v>88342949</v>
      </c>
      <c r="I20" s="41">
        <f t="shared" si="0"/>
        <v>205448.71860465116</v>
      </c>
      <c r="J20" s="96"/>
      <c r="K20" s="95"/>
      <c r="L20" s="97">
        <f>(L30+L31+L32+L36+L41+L42+L43+L56+L60)</f>
        <v>7</v>
      </c>
      <c r="M20" s="97">
        <f>(M30+M31+M32+M36+M41+M42+M43+M56+M60)</f>
        <v>89</v>
      </c>
      <c r="N20" s="98">
        <f>(N30+N31+N32+N36+N41+N42+N43+N56+N60)</f>
        <v>9952662</v>
      </c>
      <c r="O20" s="93">
        <f t="shared" si="1"/>
        <v>1421808.857142857</v>
      </c>
      <c r="P20" s="94">
        <f t="shared" si="2"/>
        <v>111827.66292134831</v>
      </c>
    </row>
    <row r="21" spans="1:16" ht="15" x14ac:dyDescent="0.25">
      <c r="A21" s="64" t="s">
        <v>41</v>
      </c>
      <c r="B21" s="62"/>
      <c r="C21" s="97">
        <f>(C22+C23+C24)</f>
        <v>63</v>
      </c>
      <c r="D21" s="97">
        <f>(D22+D23+D24)</f>
        <v>134</v>
      </c>
      <c r="E21" s="98">
        <f>(E22+E23+E24)</f>
        <v>19062120</v>
      </c>
      <c r="F21" s="95"/>
      <c r="G21" s="97">
        <f>(G22+G23+G24)</f>
        <v>58</v>
      </c>
      <c r="H21" s="98">
        <f>(H22+H23+H24)</f>
        <v>11629132</v>
      </c>
      <c r="I21" s="41">
        <f t="shared" si="0"/>
        <v>200502.27586206896</v>
      </c>
      <c r="J21" s="96"/>
      <c r="K21" s="95"/>
      <c r="L21" s="97">
        <f>(L22+L23+L24)</f>
        <v>3</v>
      </c>
      <c r="M21" s="97">
        <f>(M22+M23+M24)</f>
        <v>71</v>
      </c>
      <c r="N21" s="98">
        <f>(N22+N23+N24)</f>
        <v>6865222</v>
      </c>
      <c r="O21" s="93">
        <f t="shared" si="1"/>
        <v>2288407.3333333335</v>
      </c>
      <c r="P21" s="94">
        <f t="shared" si="2"/>
        <v>96693.26760563381</v>
      </c>
    </row>
    <row r="22" spans="1:16" ht="15" x14ac:dyDescent="0.25">
      <c r="A22" s="64" t="s">
        <v>68</v>
      </c>
      <c r="B22" s="62"/>
      <c r="C22" s="97">
        <f>(C50+C67)</f>
        <v>20</v>
      </c>
      <c r="D22" s="97">
        <f>(D50+D67)</f>
        <v>25</v>
      </c>
      <c r="E22" s="98">
        <f>(E50+E67)</f>
        <v>4758601</v>
      </c>
      <c r="F22" s="95"/>
      <c r="G22" s="97">
        <f>(G50+G67)</f>
        <v>18</v>
      </c>
      <c r="H22" s="98">
        <f>(H50+H67)</f>
        <v>4133601</v>
      </c>
      <c r="I22" s="41">
        <f t="shared" si="0"/>
        <v>229644.5</v>
      </c>
      <c r="J22" s="96"/>
      <c r="K22" s="95"/>
      <c r="L22" s="97">
        <f>(L50+L67)</f>
        <v>1</v>
      </c>
      <c r="M22" s="97">
        <f>(M50+M67)</f>
        <v>5</v>
      </c>
      <c r="N22" s="98">
        <f>(N50+N67)</f>
        <v>450000</v>
      </c>
      <c r="O22" s="93">
        <f t="shared" si="1"/>
        <v>450000</v>
      </c>
      <c r="P22" s="94">
        <f t="shared" si="2"/>
        <v>90000</v>
      </c>
    </row>
    <row r="23" spans="1:16" ht="15" x14ac:dyDescent="0.25">
      <c r="A23" s="64" t="s">
        <v>69</v>
      </c>
      <c r="B23" s="62"/>
      <c r="C23" s="95">
        <f>(C33)</f>
        <v>24</v>
      </c>
      <c r="D23" s="95">
        <f>(D33)</f>
        <v>83</v>
      </c>
      <c r="E23" s="93">
        <f>(E33)</f>
        <v>9454196</v>
      </c>
      <c r="F23" s="95"/>
      <c r="G23" s="95">
        <f>(G33)</f>
        <v>22</v>
      </c>
      <c r="H23" s="93">
        <f>(H33)</f>
        <v>3429675</v>
      </c>
      <c r="I23" s="41">
        <f t="shared" si="0"/>
        <v>155894.31818181818</v>
      </c>
      <c r="J23" s="96"/>
      <c r="K23" s="95"/>
      <c r="L23" s="95">
        <f>(L33)</f>
        <v>1</v>
      </c>
      <c r="M23" s="95">
        <f>(M33)</f>
        <v>58</v>
      </c>
      <c r="N23" s="93">
        <f>(N33)</f>
        <v>5631755</v>
      </c>
      <c r="O23" s="93">
        <f t="shared" si="1"/>
        <v>5631755</v>
      </c>
      <c r="P23" s="94">
        <f t="shared" si="2"/>
        <v>97099.224137931029</v>
      </c>
    </row>
    <row r="24" spans="1:16" ht="15" x14ac:dyDescent="0.25">
      <c r="A24" s="64" t="s">
        <v>70</v>
      </c>
      <c r="B24" s="62"/>
      <c r="C24" s="95">
        <f>(C49+C58+C62+C66+C69)</f>
        <v>19</v>
      </c>
      <c r="D24" s="95">
        <f>(D49+D58+D62+D66+D69)</f>
        <v>26</v>
      </c>
      <c r="E24" s="93">
        <f>(E49+E58+E62+E66+E69)</f>
        <v>4849323</v>
      </c>
      <c r="F24" s="95"/>
      <c r="G24" s="95">
        <f>(G49+G58+G62+G66+G69)</f>
        <v>18</v>
      </c>
      <c r="H24" s="93">
        <f>(H49+H58+H62+H66+H69)</f>
        <v>4065856</v>
      </c>
      <c r="I24" s="41">
        <f t="shared" si="0"/>
        <v>225880.88888888888</v>
      </c>
      <c r="J24" s="96"/>
      <c r="K24" s="95"/>
      <c r="L24" s="95">
        <f>(L49+L58+L62+L66+L69)</f>
        <v>1</v>
      </c>
      <c r="M24" s="95">
        <f>(M49+M58+M62+M66+M69)</f>
        <v>8</v>
      </c>
      <c r="N24" s="93">
        <f>(N49+N58+N62+N66+N69)</f>
        <v>783467</v>
      </c>
      <c r="O24" s="93">
        <f t="shared" si="1"/>
        <v>783467</v>
      </c>
      <c r="P24" s="94">
        <f t="shared" si="2"/>
        <v>97933.375</v>
      </c>
    </row>
    <row r="25" spans="1:16" ht="15" x14ac:dyDescent="0.25">
      <c r="A25" s="61"/>
      <c r="B25" s="62"/>
      <c r="C25" s="95"/>
      <c r="D25" s="95"/>
      <c r="E25" s="93"/>
      <c r="F25" s="95"/>
      <c r="G25" s="95"/>
      <c r="H25" s="93"/>
      <c r="I25" s="93"/>
      <c r="J25" s="96"/>
      <c r="K25" s="95"/>
      <c r="L25" s="95"/>
      <c r="M25" s="95"/>
      <c r="N25" s="93"/>
      <c r="O25" s="93"/>
      <c r="P25" s="94"/>
    </row>
    <row r="26" spans="1:16" ht="15" x14ac:dyDescent="0.25">
      <c r="A26" s="61"/>
      <c r="B26" s="62"/>
      <c r="C26" s="95"/>
      <c r="D26" s="95"/>
      <c r="E26" s="93"/>
      <c r="F26" s="95"/>
      <c r="G26" s="95"/>
      <c r="H26" s="93"/>
      <c r="I26" s="93"/>
      <c r="J26" s="96"/>
      <c r="K26" s="95"/>
      <c r="L26" s="95"/>
      <c r="M26" s="95"/>
      <c r="N26" s="93"/>
      <c r="O26" s="93"/>
      <c r="P26" s="94"/>
    </row>
    <row r="27" spans="1:16" ht="15" x14ac:dyDescent="0.25">
      <c r="A27" s="63" t="s">
        <v>14</v>
      </c>
      <c r="B27" s="62"/>
      <c r="C27" s="40">
        <f>SUM(C28:C33)</f>
        <v>374</v>
      </c>
      <c r="D27" s="40">
        <f>SUM(D28:D33)</f>
        <v>462</v>
      </c>
      <c r="E27" s="41">
        <f>SUM(E28:E33)</f>
        <v>90666000</v>
      </c>
      <c r="F27" s="40"/>
      <c r="G27" s="40">
        <f>SUM(G28:G33)</f>
        <v>368</v>
      </c>
      <c r="H27" s="41">
        <f>SUM(H28:H33)</f>
        <v>80859284</v>
      </c>
      <c r="I27" s="41">
        <f t="shared" ref="I27:I33" si="3">(H27/G27)</f>
        <v>219726.3152173913</v>
      </c>
      <c r="J27" s="96"/>
      <c r="K27" s="95"/>
      <c r="L27" s="40">
        <f>SUM(L28:L33)</f>
        <v>4</v>
      </c>
      <c r="M27" s="40">
        <f>SUM(M28:M33)</f>
        <v>88</v>
      </c>
      <c r="N27" s="41">
        <f>SUM(N28:N33)</f>
        <v>8856531</v>
      </c>
      <c r="O27" s="93">
        <f>(N27/L27)</f>
        <v>2214132.75</v>
      </c>
      <c r="P27" s="94">
        <f>(N27/M27)</f>
        <v>100642.39772727272</v>
      </c>
    </row>
    <row r="28" spans="1:16" ht="15" x14ac:dyDescent="0.25">
      <c r="A28" s="65" t="s">
        <v>15</v>
      </c>
      <c r="B28" s="45"/>
      <c r="C28" s="40">
        <v>126</v>
      </c>
      <c r="D28" s="40">
        <v>149</v>
      </c>
      <c r="E28" s="41">
        <v>30101381</v>
      </c>
      <c r="F28" s="40"/>
      <c r="G28" s="40">
        <v>124</v>
      </c>
      <c r="H28" s="41">
        <v>27376605</v>
      </c>
      <c r="I28" s="41">
        <f t="shared" si="3"/>
        <v>220779.07258064515</v>
      </c>
      <c r="J28" s="42">
        <v>9</v>
      </c>
      <c r="K28" s="40"/>
      <c r="L28" s="40">
        <v>2</v>
      </c>
      <c r="M28" s="40">
        <v>25</v>
      </c>
      <c r="N28" s="41">
        <v>2724776</v>
      </c>
      <c r="O28" s="93">
        <f>(N28/L28)</f>
        <v>1362388</v>
      </c>
      <c r="P28" s="94">
        <f>(N28/M28)</f>
        <v>108991.03999999999</v>
      </c>
    </row>
    <row r="29" spans="1:16" ht="15" x14ac:dyDescent="0.25">
      <c r="A29" s="65" t="s">
        <v>16</v>
      </c>
      <c r="B29" s="45"/>
      <c r="C29" s="40">
        <v>36</v>
      </c>
      <c r="D29" s="40">
        <v>36</v>
      </c>
      <c r="E29" s="41">
        <v>8124055</v>
      </c>
      <c r="F29" s="40"/>
      <c r="G29" s="40">
        <v>36</v>
      </c>
      <c r="H29" s="41">
        <v>8124055</v>
      </c>
      <c r="I29" s="41">
        <f t="shared" si="3"/>
        <v>225668.19444444444</v>
      </c>
      <c r="J29" s="42">
        <v>4</v>
      </c>
      <c r="K29" s="40"/>
      <c r="L29" s="40">
        <v>0</v>
      </c>
      <c r="M29" s="40">
        <v>0</v>
      </c>
      <c r="N29" s="41">
        <v>0</v>
      </c>
      <c r="O29" s="93"/>
      <c r="P29" s="94"/>
    </row>
    <row r="30" spans="1:16" ht="15" x14ac:dyDescent="0.25">
      <c r="A30" s="65" t="s">
        <v>17</v>
      </c>
      <c r="B30" s="45"/>
      <c r="C30" s="40">
        <v>30</v>
      </c>
      <c r="D30" s="40">
        <v>36</v>
      </c>
      <c r="E30" s="41">
        <v>7146715</v>
      </c>
      <c r="F30" s="40"/>
      <c r="G30" s="40">
        <v>28</v>
      </c>
      <c r="H30" s="41">
        <v>6089296</v>
      </c>
      <c r="I30" s="41">
        <f t="shared" si="3"/>
        <v>217474.85714285713</v>
      </c>
      <c r="J30" s="42">
        <v>12</v>
      </c>
      <c r="K30" s="40"/>
      <c r="L30" s="40">
        <v>1</v>
      </c>
      <c r="M30" s="40">
        <v>5</v>
      </c>
      <c r="N30" s="41">
        <v>500000</v>
      </c>
      <c r="O30" s="93">
        <f>(N30/L30)</f>
        <v>500000</v>
      </c>
      <c r="P30" s="94">
        <f>(N30/M30)</f>
        <v>100000</v>
      </c>
    </row>
    <row r="31" spans="1:16" ht="15" x14ac:dyDescent="0.25">
      <c r="A31" s="65" t="s">
        <v>18</v>
      </c>
      <c r="B31" s="45"/>
      <c r="C31" s="40">
        <v>39</v>
      </c>
      <c r="D31" s="40">
        <v>39</v>
      </c>
      <c r="E31" s="41">
        <v>8985137</v>
      </c>
      <c r="F31" s="40"/>
      <c r="G31" s="40">
        <v>39</v>
      </c>
      <c r="H31" s="41">
        <v>8985137</v>
      </c>
      <c r="I31" s="41">
        <f t="shared" si="3"/>
        <v>230388.12820512822</v>
      </c>
      <c r="J31" s="42">
        <v>3</v>
      </c>
      <c r="K31" s="40"/>
      <c r="L31" s="40">
        <v>0</v>
      </c>
      <c r="M31" s="40">
        <v>0</v>
      </c>
      <c r="N31" s="41">
        <v>0</v>
      </c>
      <c r="O31" s="93"/>
      <c r="P31" s="94"/>
    </row>
    <row r="32" spans="1:16" ht="15" x14ac:dyDescent="0.25">
      <c r="A32" s="65" t="s">
        <v>19</v>
      </c>
      <c r="B32" s="45"/>
      <c r="C32" s="40">
        <v>119</v>
      </c>
      <c r="D32" s="40">
        <v>119</v>
      </c>
      <c r="E32" s="41">
        <v>26854516</v>
      </c>
      <c r="F32" s="40"/>
      <c r="G32" s="40">
        <v>119</v>
      </c>
      <c r="H32" s="41">
        <v>26854516</v>
      </c>
      <c r="I32" s="41">
        <f t="shared" si="3"/>
        <v>225668.20168067227</v>
      </c>
      <c r="J32" s="42">
        <v>4</v>
      </c>
      <c r="K32" s="40"/>
      <c r="L32" s="40">
        <v>0</v>
      </c>
      <c r="M32" s="40">
        <v>0</v>
      </c>
      <c r="N32" s="41">
        <v>0</v>
      </c>
      <c r="O32" s="93"/>
      <c r="P32" s="94"/>
    </row>
    <row r="33" spans="1:16" ht="15" x14ac:dyDescent="0.25">
      <c r="A33" s="65" t="s">
        <v>20</v>
      </c>
      <c r="B33" s="45"/>
      <c r="C33" s="40">
        <v>24</v>
      </c>
      <c r="D33" s="40">
        <v>83</v>
      </c>
      <c r="E33" s="41">
        <v>9454196</v>
      </c>
      <c r="F33" s="40"/>
      <c r="G33" s="40">
        <v>22</v>
      </c>
      <c r="H33" s="41">
        <v>3429675</v>
      </c>
      <c r="I33" s="41">
        <f t="shared" si="3"/>
        <v>155894.31818181818</v>
      </c>
      <c r="J33" s="42">
        <v>18</v>
      </c>
      <c r="K33" s="40"/>
      <c r="L33" s="40">
        <v>1</v>
      </c>
      <c r="M33" s="40">
        <v>58</v>
      </c>
      <c r="N33" s="41">
        <v>5631755</v>
      </c>
      <c r="O33" s="93">
        <f>(N33/L33)</f>
        <v>5631755</v>
      </c>
      <c r="P33" s="94">
        <f>(N33/M33)</f>
        <v>97099.224137931029</v>
      </c>
    </row>
    <row r="34" spans="1:16" ht="15" x14ac:dyDescent="0.25">
      <c r="A34" s="66"/>
      <c r="B34" s="45"/>
      <c r="C34" s="95"/>
      <c r="D34" s="95"/>
      <c r="E34" s="93"/>
      <c r="F34" s="95"/>
      <c r="G34" s="95"/>
      <c r="H34" s="93"/>
      <c r="I34" s="41"/>
      <c r="J34" s="42"/>
      <c r="K34" s="40"/>
      <c r="L34" s="95"/>
      <c r="M34" s="95"/>
      <c r="N34" s="93"/>
      <c r="O34" s="93"/>
      <c r="P34" s="94"/>
    </row>
    <row r="35" spans="1:16" ht="15" x14ac:dyDescent="0.25">
      <c r="A35" s="63" t="s">
        <v>21</v>
      </c>
      <c r="B35" s="45"/>
      <c r="C35" s="40">
        <f>SUM(C36:C38)</f>
        <v>389</v>
      </c>
      <c r="D35" s="40">
        <f>SUM(D36:D38)</f>
        <v>475</v>
      </c>
      <c r="E35" s="41">
        <f>SUM(E36:E38)</f>
        <v>94184809</v>
      </c>
      <c r="F35" s="40"/>
      <c r="G35" s="40">
        <f>SUM(G36:G38)</f>
        <v>377</v>
      </c>
      <c r="H35" s="41">
        <f>SUM(H36:H38)</f>
        <v>83420834</v>
      </c>
      <c r="I35" s="41">
        <f>(H35/G35)</f>
        <v>221275.42175066314</v>
      </c>
      <c r="J35" s="42"/>
      <c r="K35" s="40"/>
      <c r="L35" s="40">
        <f>SUM(L36:L38)</f>
        <v>6</v>
      </c>
      <c r="M35" s="40">
        <f>SUM(M36:M38)</f>
        <v>84</v>
      </c>
      <c r="N35" s="41">
        <f>SUM(N36:N38)</f>
        <v>9452662</v>
      </c>
      <c r="O35" s="93">
        <f>(N35/L35)</f>
        <v>1575443.6666666667</v>
      </c>
      <c r="P35" s="94">
        <f>(N35/M35)</f>
        <v>112531.69047619047</v>
      </c>
    </row>
    <row r="36" spans="1:16" ht="15" x14ac:dyDescent="0.25">
      <c r="A36" s="65" t="s">
        <v>22</v>
      </c>
      <c r="B36" s="45"/>
      <c r="C36" s="40">
        <v>61</v>
      </c>
      <c r="D36" s="40">
        <v>142</v>
      </c>
      <c r="E36" s="41">
        <v>21688876</v>
      </c>
      <c r="F36" s="40"/>
      <c r="G36" s="40">
        <v>54</v>
      </c>
      <c r="H36" s="41">
        <v>11752350</v>
      </c>
      <c r="I36" s="41">
        <f>(H36/G36)</f>
        <v>217636.11111111112</v>
      </c>
      <c r="J36" s="42">
        <v>11</v>
      </c>
      <c r="K36" s="40"/>
      <c r="L36" s="40">
        <v>6</v>
      </c>
      <c r="M36" s="40">
        <v>84</v>
      </c>
      <c r="N36" s="41">
        <v>9452662</v>
      </c>
      <c r="O36" s="93">
        <f>(N36/L36)</f>
        <v>1575443.6666666667</v>
      </c>
      <c r="P36" s="94">
        <f>(N36/M36)</f>
        <v>112531.69047619047</v>
      </c>
    </row>
    <row r="37" spans="1:16" ht="15" x14ac:dyDescent="0.25">
      <c r="A37" s="65" t="s">
        <v>23</v>
      </c>
      <c r="B37" s="45"/>
      <c r="C37" s="40">
        <v>191</v>
      </c>
      <c r="D37" s="40">
        <v>196</v>
      </c>
      <c r="E37" s="41">
        <v>41579389</v>
      </c>
      <c r="F37" s="40"/>
      <c r="G37" s="40">
        <v>186</v>
      </c>
      <c r="H37" s="41">
        <v>40751940</v>
      </c>
      <c r="I37" s="41">
        <f>(H37/G37)</f>
        <v>219096.45161290321</v>
      </c>
      <c r="J37" s="42">
        <v>10</v>
      </c>
      <c r="K37" s="40"/>
      <c r="L37" s="40">
        <v>0</v>
      </c>
      <c r="M37" s="40">
        <v>0</v>
      </c>
      <c r="N37" s="41">
        <v>0</v>
      </c>
      <c r="O37" s="93"/>
      <c r="P37" s="94"/>
    </row>
    <row r="38" spans="1:16" ht="15" x14ac:dyDescent="0.25">
      <c r="A38" s="65" t="s">
        <v>24</v>
      </c>
      <c r="B38" s="45"/>
      <c r="C38" s="40">
        <v>137</v>
      </c>
      <c r="D38" s="40">
        <v>137</v>
      </c>
      <c r="E38" s="41">
        <v>30916544</v>
      </c>
      <c r="F38" s="40"/>
      <c r="G38" s="40">
        <v>137</v>
      </c>
      <c r="H38" s="41">
        <v>30916544</v>
      </c>
      <c r="I38" s="41">
        <f>(H38/G38)</f>
        <v>225668.20437956206</v>
      </c>
      <c r="J38" s="42">
        <v>4</v>
      </c>
      <c r="K38" s="40"/>
      <c r="L38" s="40">
        <v>0</v>
      </c>
      <c r="M38" s="40">
        <v>0</v>
      </c>
      <c r="N38" s="41">
        <v>0</v>
      </c>
      <c r="O38" s="93"/>
      <c r="P38" s="94"/>
    </row>
    <row r="39" spans="1:16" ht="15" x14ac:dyDescent="0.25">
      <c r="A39" s="66"/>
      <c r="B39" s="45"/>
      <c r="C39" s="95"/>
      <c r="D39" s="95"/>
      <c r="E39" s="93"/>
      <c r="F39" s="95"/>
      <c r="G39" s="95"/>
      <c r="H39" s="93"/>
      <c r="I39" s="41"/>
      <c r="J39" s="42"/>
      <c r="K39" s="40"/>
      <c r="L39" s="95"/>
      <c r="M39" s="95"/>
      <c r="N39" s="93"/>
      <c r="O39" s="93"/>
      <c r="P39" s="94"/>
    </row>
    <row r="40" spans="1:16" ht="15" x14ac:dyDescent="0.25">
      <c r="A40" s="63" t="s">
        <v>25</v>
      </c>
      <c r="B40" s="45"/>
      <c r="C40" s="40">
        <f>SUM(C41:C43)</f>
        <v>171</v>
      </c>
      <c r="D40" s="40">
        <f>SUM(D41:D43)</f>
        <v>171</v>
      </c>
      <c r="E40" s="41">
        <f>SUM(E41:E43)</f>
        <v>31268615</v>
      </c>
      <c r="F40" s="40"/>
      <c r="G40" s="40">
        <f>SUM(G41:G43)</f>
        <v>171</v>
      </c>
      <c r="H40" s="41">
        <f>SUM(H41:H43)</f>
        <v>31268615</v>
      </c>
      <c r="I40" s="41">
        <f>(H40/G40)</f>
        <v>182857.39766081871</v>
      </c>
      <c r="J40" s="42"/>
      <c r="K40" s="40"/>
      <c r="L40" s="40"/>
      <c r="M40" s="40"/>
      <c r="N40" s="41"/>
      <c r="O40" s="93"/>
      <c r="P40" s="94"/>
    </row>
    <row r="41" spans="1:16" ht="15" x14ac:dyDescent="0.25">
      <c r="A41" s="65" t="s">
        <v>26</v>
      </c>
      <c r="B41" s="45"/>
      <c r="C41" s="40">
        <v>13</v>
      </c>
      <c r="D41" s="40">
        <v>13</v>
      </c>
      <c r="E41" s="41">
        <v>2933687</v>
      </c>
      <c r="F41" s="40"/>
      <c r="G41" s="40">
        <v>13</v>
      </c>
      <c r="H41" s="41">
        <v>2933687</v>
      </c>
      <c r="I41" s="41">
        <f>(H41/G41)</f>
        <v>225668.23076923078</v>
      </c>
      <c r="J41" s="42">
        <v>4</v>
      </c>
      <c r="K41" s="40"/>
      <c r="L41" s="40">
        <v>0</v>
      </c>
      <c r="M41" s="40">
        <v>0</v>
      </c>
      <c r="N41" s="41">
        <v>0</v>
      </c>
      <c r="O41" s="93"/>
      <c r="P41" s="94"/>
    </row>
    <row r="42" spans="1:16" ht="15" x14ac:dyDescent="0.25">
      <c r="A42" s="65" t="s">
        <v>27</v>
      </c>
      <c r="B42" s="45"/>
      <c r="C42" s="40">
        <v>108</v>
      </c>
      <c r="D42" s="40">
        <v>108</v>
      </c>
      <c r="E42" s="41">
        <v>17177186</v>
      </c>
      <c r="F42" s="40"/>
      <c r="G42" s="40">
        <v>108</v>
      </c>
      <c r="H42" s="41">
        <v>17177186</v>
      </c>
      <c r="I42" s="41">
        <f>(H42/G42)</f>
        <v>159048.01851851851</v>
      </c>
      <c r="J42" s="42">
        <v>17</v>
      </c>
      <c r="K42" s="40"/>
      <c r="L42" s="40">
        <v>0</v>
      </c>
      <c r="M42" s="40">
        <v>0</v>
      </c>
      <c r="N42" s="41">
        <v>0</v>
      </c>
      <c r="O42" s="93"/>
      <c r="P42" s="94"/>
    </row>
    <row r="43" spans="1:16" ht="15" x14ac:dyDescent="0.25">
      <c r="A43" s="65" t="s">
        <v>28</v>
      </c>
      <c r="B43" s="45"/>
      <c r="C43" s="40">
        <v>50</v>
      </c>
      <c r="D43" s="40">
        <v>50</v>
      </c>
      <c r="E43" s="41">
        <v>11157742</v>
      </c>
      <c r="F43" s="40"/>
      <c r="G43" s="40">
        <v>50</v>
      </c>
      <c r="H43" s="41">
        <v>11157742</v>
      </c>
      <c r="I43" s="41">
        <f>(H43/G43)</f>
        <v>223154.84</v>
      </c>
      <c r="J43" s="42">
        <v>8</v>
      </c>
      <c r="K43" s="40"/>
      <c r="L43" s="40">
        <v>0</v>
      </c>
      <c r="M43" s="40">
        <v>0</v>
      </c>
      <c r="N43" s="41">
        <v>0</v>
      </c>
      <c r="O43" s="93"/>
      <c r="P43" s="94"/>
    </row>
    <row r="44" spans="1:16" ht="15" x14ac:dyDescent="0.25">
      <c r="A44" s="65"/>
      <c r="B44" s="45"/>
      <c r="C44" s="95"/>
      <c r="D44" s="95"/>
      <c r="E44" s="93"/>
      <c r="F44" s="95"/>
      <c r="G44" s="95"/>
      <c r="H44" s="93"/>
      <c r="I44" s="41"/>
      <c r="J44" s="42"/>
      <c r="K44" s="40"/>
      <c r="L44" s="40"/>
      <c r="M44" s="40"/>
      <c r="N44" s="41"/>
      <c r="O44" s="93"/>
      <c r="P44" s="94"/>
    </row>
    <row r="45" spans="1:16" ht="15" x14ac:dyDescent="0.25">
      <c r="A45" s="63" t="s">
        <v>38</v>
      </c>
      <c r="B45" s="45"/>
      <c r="C45" s="40"/>
      <c r="D45" s="40"/>
      <c r="E45" s="41"/>
      <c r="F45" s="40"/>
      <c r="G45" s="40"/>
      <c r="H45" s="41"/>
      <c r="I45" s="41"/>
      <c r="J45" s="42"/>
      <c r="K45" s="40"/>
      <c r="L45" s="40"/>
      <c r="M45" s="40"/>
      <c r="N45" s="41"/>
      <c r="O45" s="93"/>
      <c r="P45" s="94"/>
    </row>
    <row r="46" spans="1:16" ht="15" x14ac:dyDescent="0.25">
      <c r="A46" s="65" t="s">
        <v>42</v>
      </c>
      <c r="B46" s="45"/>
      <c r="C46" s="40"/>
      <c r="D46" s="40"/>
      <c r="E46" s="41"/>
      <c r="F46" s="40"/>
      <c r="G46" s="40"/>
      <c r="H46" s="41"/>
      <c r="I46" s="41"/>
      <c r="J46" s="42"/>
      <c r="K46" s="40"/>
      <c r="L46" s="40"/>
      <c r="M46" s="40"/>
      <c r="N46" s="41"/>
      <c r="O46" s="93"/>
      <c r="P46" s="94"/>
    </row>
    <row r="47" spans="1:16" ht="15" x14ac:dyDescent="0.25">
      <c r="A47" s="67" t="s">
        <v>53</v>
      </c>
      <c r="B47" s="45"/>
      <c r="C47" s="40"/>
      <c r="D47" s="40"/>
      <c r="E47" s="41"/>
      <c r="F47" s="40"/>
      <c r="G47" s="40"/>
      <c r="H47" s="41"/>
      <c r="I47" s="41"/>
      <c r="J47" s="42"/>
      <c r="K47" s="40"/>
      <c r="L47" s="40"/>
      <c r="M47" s="40"/>
      <c r="N47" s="41"/>
      <c r="O47" s="93"/>
      <c r="P47" s="94"/>
    </row>
    <row r="48" spans="1:16" ht="15" x14ac:dyDescent="0.25">
      <c r="A48" s="67" t="s">
        <v>54</v>
      </c>
      <c r="B48" s="45"/>
      <c r="C48" s="40"/>
      <c r="D48" s="40"/>
      <c r="E48" s="41"/>
      <c r="F48" s="40"/>
      <c r="G48" s="40"/>
      <c r="H48" s="41"/>
      <c r="I48" s="41"/>
      <c r="J48" s="42"/>
      <c r="K48" s="40"/>
      <c r="L48" s="40"/>
      <c r="M48" s="40"/>
      <c r="N48" s="41"/>
      <c r="O48" s="93"/>
      <c r="P48" s="94"/>
    </row>
    <row r="49" spans="1:16" ht="15" x14ac:dyDescent="0.25">
      <c r="A49" s="65" t="s">
        <v>29</v>
      </c>
      <c r="B49" s="45"/>
      <c r="C49" s="40">
        <v>5</v>
      </c>
      <c r="D49" s="40">
        <v>5</v>
      </c>
      <c r="E49" s="41">
        <v>1406314</v>
      </c>
      <c r="F49" s="40"/>
      <c r="G49" s="40">
        <v>5</v>
      </c>
      <c r="H49" s="41">
        <v>1406314</v>
      </c>
      <c r="I49" s="41">
        <f>(H49/G49)</f>
        <v>281262.8</v>
      </c>
      <c r="J49" s="42">
        <v>1</v>
      </c>
      <c r="K49" s="40"/>
      <c r="L49" s="40">
        <v>0</v>
      </c>
      <c r="M49" s="40">
        <v>0</v>
      </c>
      <c r="N49" s="41">
        <v>0</v>
      </c>
      <c r="O49" s="93"/>
      <c r="P49" s="94"/>
    </row>
    <row r="50" spans="1:16" ht="15" x14ac:dyDescent="0.25">
      <c r="A50" s="65" t="s">
        <v>30</v>
      </c>
      <c r="B50" s="45"/>
      <c r="C50" s="40">
        <v>10</v>
      </c>
      <c r="D50" s="40">
        <v>11</v>
      </c>
      <c r="E50" s="41">
        <v>2489000</v>
      </c>
      <c r="F50" s="40"/>
      <c r="G50" s="40">
        <v>9</v>
      </c>
      <c r="H50" s="41">
        <v>2314000</v>
      </c>
      <c r="I50" s="41">
        <f>(H50/G50)</f>
        <v>257111.11111111112</v>
      </c>
      <c r="J50" s="42">
        <v>2</v>
      </c>
      <c r="K50" s="40"/>
      <c r="L50" s="40">
        <v>0</v>
      </c>
      <c r="M50" s="40">
        <v>0</v>
      </c>
      <c r="N50" s="41">
        <v>0</v>
      </c>
      <c r="O50" s="93"/>
      <c r="P50" s="94"/>
    </row>
    <row r="51" spans="1:16" ht="15" x14ac:dyDescent="0.25">
      <c r="A51" s="65"/>
      <c r="B51" s="45"/>
      <c r="C51" s="40"/>
      <c r="D51" s="40"/>
      <c r="E51" s="41"/>
      <c r="F51" s="40"/>
      <c r="G51" s="40"/>
      <c r="H51" s="41"/>
      <c r="I51" s="41"/>
      <c r="J51" s="42"/>
      <c r="K51" s="40"/>
      <c r="L51" s="40"/>
      <c r="M51" s="40"/>
      <c r="N51" s="41"/>
      <c r="O51" s="93"/>
      <c r="P51" s="94"/>
    </row>
    <row r="52" spans="1:16" ht="15" x14ac:dyDescent="0.25">
      <c r="A52" s="63" t="s">
        <v>39</v>
      </c>
      <c r="B52" s="45"/>
      <c r="C52" s="40"/>
      <c r="D52" s="40"/>
      <c r="E52" s="41"/>
      <c r="F52" s="40"/>
      <c r="G52" s="40"/>
      <c r="H52" s="41"/>
      <c r="I52" s="41"/>
      <c r="J52" s="42"/>
      <c r="K52" s="40"/>
      <c r="L52" s="40"/>
      <c r="M52" s="40"/>
      <c r="N52" s="41"/>
      <c r="O52" s="93"/>
      <c r="P52" s="94"/>
    </row>
    <row r="53" spans="1:16" ht="15" x14ac:dyDescent="0.25">
      <c r="A53" s="65" t="s">
        <v>43</v>
      </c>
      <c r="B53" s="45"/>
      <c r="C53" s="40"/>
      <c r="D53" s="40"/>
      <c r="E53" s="41"/>
      <c r="F53" s="40"/>
      <c r="G53" s="40"/>
      <c r="H53" s="41"/>
      <c r="I53" s="41"/>
      <c r="J53" s="42"/>
      <c r="K53" s="40"/>
      <c r="L53" s="40"/>
      <c r="M53" s="40"/>
      <c r="N53" s="41"/>
      <c r="O53" s="93"/>
      <c r="P53" s="94"/>
    </row>
    <row r="54" spans="1:16" ht="15" x14ac:dyDescent="0.25">
      <c r="A54" s="67" t="s">
        <v>55</v>
      </c>
      <c r="B54" s="45"/>
      <c r="C54" s="40"/>
      <c r="D54" s="40"/>
      <c r="E54" s="41"/>
      <c r="F54" s="40"/>
      <c r="G54" s="40"/>
      <c r="H54" s="41"/>
      <c r="I54" s="41"/>
      <c r="J54" s="42"/>
      <c r="K54" s="40"/>
      <c r="L54" s="40"/>
      <c r="M54" s="40"/>
      <c r="N54" s="41"/>
      <c r="O54" s="93"/>
      <c r="P54" s="94"/>
    </row>
    <row r="55" spans="1:16" ht="15" x14ac:dyDescent="0.25">
      <c r="A55" s="67" t="s">
        <v>56</v>
      </c>
      <c r="B55" s="45"/>
      <c r="C55" s="40"/>
      <c r="D55" s="40"/>
      <c r="E55" s="41"/>
      <c r="F55" s="40"/>
      <c r="G55" s="40"/>
      <c r="H55" s="41"/>
      <c r="I55" s="41"/>
      <c r="J55" s="42"/>
      <c r="K55" s="40"/>
      <c r="L55" s="40"/>
      <c r="M55" s="40"/>
      <c r="N55" s="41"/>
      <c r="O55" s="93"/>
      <c r="P55" s="94"/>
    </row>
    <row r="56" spans="1:16" ht="15" x14ac:dyDescent="0.25">
      <c r="A56" s="65" t="s">
        <v>31</v>
      </c>
      <c r="B56" s="45"/>
      <c r="C56" s="40">
        <v>9</v>
      </c>
      <c r="D56" s="40">
        <v>9</v>
      </c>
      <c r="E56" s="41">
        <v>1553100</v>
      </c>
      <c r="F56" s="40"/>
      <c r="G56" s="40">
        <v>9</v>
      </c>
      <c r="H56" s="41">
        <v>1553100</v>
      </c>
      <c r="I56" s="41">
        <f>(H56/G56)</f>
        <v>172566.66666666666</v>
      </c>
      <c r="J56" s="42">
        <v>15</v>
      </c>
      <c r="K56" s="40"/>
      <c r="L56" s="40">
        <v>0</v>
      </c>
      <c r="M56" s="40">
        <v>0</v>
      </c>
      <c r="N56" s="41">
        <v>0</v>
      </c>
      <c r="O56" s="93"/>
      <c r="P56" s="94"/>
    </row>
    <row r="57" spans="1:16" ht="15" x14ac:dyDescent="0.25">
      <c r="A57" s="65" t="s">
        <v>44</v>
      </c>
      <c r="B57" s="45"/>
      <c r="C57" s="40"/>
      <c r="D57" s="40"/>
      <c r="E57" s="41"/>
      <c r="F57" s="40"/>
      <c r="G57" s="40"/>
      <c r="H57" s="41"/>
      <c r="I57" s="41"/>
      <c r="J57" s="42"/>
      <c r="K57" s="40"/>
      <c r="L57" s="40"/>
      <c r="M57" s="40"/>
      <c r="N57" s="41"/>
      <c r="O57" s="93"/>
      <c r="P57" s="94"/>
    </row>
    <row r="58" spans="1:16" ht="15" x14ac:dyDescent="0.25">
      <c r="A58" s="67" t="s">
        <v>57</v>
      </c>
      <c r="B58" s="45"/>
      <c r="C58" s="40">
        <v>0</v>
      </c>
      <c r="D58" s="40">
        <v>0</v>
      </c>
      <c r="E58" s="41">
        <v>0</v>
      </c>
      <c r="F58" s="40"/>
      <c r="G58" s="40">
        <v>0</v>
      </c>
      <c r="H58" s="41">
        <v>0</v>
      </c>
      <c r="I58" s="41"/>
      <c r="J58" s="42"/>
      <c r="K58" s="40"/>
      <c r="L58" s="40">
        <v>0</v>
      </c>
      <c r="M58" s="40">
        <v>0</v>
      </c>
      <c r="N58" s="41">
        <v>0</v>
      </c>
      <c r="O58" s="93"/>
      <c r="P58" s="94"/>
    </row>
    <row r="59" spans="1:16" ht="15" x14ac:dyDescent="0.25">
      <c r="A59" s="67" t="s">
        <v>58</v>
      </c>
      <c r="B59" s="45"/>
      <c r="C59" s="40"/>
      <c r="D59" s="40"/>
      <c r="E59" s="41"/>
      <c r="F59" s="40"/>
      <c r="G59" s="40"/>
      <c r="H59" s="41"/>
      <c r="I59" s="41"/>
      <c r="J59" s="42"/>
      <c r="K59" s="40"/>
      <c r="L59" s="40"/>
      <c r="M59" s="40"/>
      <c r="N59" s="41"/>
      <c r="O59" s="93"/>
      <c r="P59" s="94"/>
    </row>
    <row r="60" spans="1:16" ht="15" x14ac:dyDescent="0.25">
      <c r="A60" s="65" t="s">
        <v>32</v>
      </c>
      <c r="B60" s="45"/>
      <c r="C60" s="40">
        <v>10</v>
      </c>
      <c r="D60" s="40">
        <v>10</v>
      </c>
      <c r="E60" s="41">
        <v>1839935</v>
      </c>
      <c r="F60" s="40"/>
      <c r="G60" s="40">
        <v>10</v>
      </c>
      <c r="H60" s="41">
        <v>1839935</v>
      </c>
      <c r="I60" s="41">
        <f>(H60/G60)</f>
        <v>183993.5</v>
      </c>
      <c r="J60" s="42">
        <v>14</v>
      </c>
      <c r="K60" s="40"/>
      <c r="L60" s="40">
        <v>0</v>
      </c>
      <c r="M60" s="40">
        <v>0</v>
      </c>
      <c r="N60" s="41">
        <v>0</v>
      </c>
      <c r="O60" s="93"/>
      <c r="P60" s="94"/>
    </row>
    <row r="61" spans="1:16" ht="15" x14ac:dyDescent="0.25">
      <c r="A61" s="65" t="s">
        <v>45</v>
      </c>
      <c r="B61" s="45"/>
      <c r="C61" s="40"/>
      <c r="D61" s="40"/>
      <c r="E61" s="41"/>
      <c r="F61" s="40"/>
      <c r="G61" s="40"/>
      <c r="H61" s="41"/>
      <c r="I61" s="41"/>
      <c r="J61" s="42"/>
      <c r="K61" s="40"/>
      <c r="L61" s="40"/>
      <c r="M61" s="40"/>
      <c r="N61" s="41"/>
      <c r="O61" s="93"/>
      <c r="P61" s="94"/>
    </row>
    <row r="62" spans="1:16" ht="15" x14ac:dyDescent="0.25">
      <c r="A62" s="67" t="s">
        <v>59</v>
      </c>
      <c r="B62" s="45"/>
      <c r="C62" s="40">
        <v>0</v>
      </c>
      <c r="D62" s="40">
        <v>0</v>
      </c>
      <c r="E62" s="41">
        <v>0</v>
      </c>
      <c r="F62" s="40"/>
      <c r="G62" s="40">
        <v>0</v>
      </c>
      <c r="H62" s="41">
        <v>0</v>
      </c>
      <c r="I62" s="41"/>
      <c r="J62" s="42"/>
      <c r="K62" s="40"/>
      <c r="L62" s="40">
        <v>0</v>
      </c>
      <c r="M62" s="40">
        <v>0</v>
      </c>
      <c r="N62" s="41">
        <v>0</v>
      </c>
      <c r="O62" s="93"/>
      <c r="P62" s="94"/>
    </row>
    <row r="63" spans="1:16" ht="15" x14ac:dyDescent="0.25">
      <c r="A63" s="68"/>
      <c r="B63" s="45"/>
      <c r="C63" s="40"/>
      <c r="D63" s="40"/>
      <c r="E63" s="41"/>
      <c r="F63" s="40"/>
      <c r="G63" s="40"/>
      <c r="H63" s="41"/>
      <c r="I63" s="41"/>
      <c r="J63" s="42"/>
      <c r="K63" s="40"/>
      <c r="L63" s="40"/>
      <c r="M63" s="40"/>
      <c r="N63" s="41"/>
      <c r="O63" s="93"/>
      <c r="P63" s="94"/>
    </row>
    <row r="64" spans="1:16" ht="15" x14ac:dyDescent="0.25">
      <c r="A64" s="63" t="s">
        <v>40</v>
      </c>
      <c r="B64" s="45"/>
      <c r="C64" s="40"/>
      <c r="D64" s="40"/>
      <c r="E64" s="41"/>
      <c r="F64" s="40"/>
      <c r="G64" s="40"/>
      <c r="H64" s="41"/>
      <c r="I64" s="41"/>
      <c r="J64" s="42"/>
      <c r="K64" s="40"/>
      <c r="L64" s="40"/>
      <c r="M64" s="40"/>
      <c r="N64" s="41"/>
      <c r="O64" s="93"/>
      <c r="P64" s="94"/>
    </row>
    <row r="65" spans="1:18" ht="15" x14ac:dyDescent="0.25">
      <c r="A65" s="65" t="s">
        <v>46</v>
      </c>
      <c r="B65" s="45"/>
      <c r="C65" s="40"/>
      <c r="D65" s="40"/>
      <c r="E65" s="41"/>
      <c r="F65" s="40"/>
      <c r="G65" s="40"/>
      <c r="H65" s="41"/>
      <c r="I65" s="41"/>
      <c r="J65" s="42"/>
      <c r="K65" s="40"/>
      <c r="L65" s="40"/>
      <c r="M65" s="40"/>
      <c r="N65" s="41"/>
      <c r="O65" s="93"/>
      <c r="P65" s="94"/>
    </row>
    <row r="66" spans="1:18" ht="15" x14ac:dyDescent="0.25">
      <c r="A66" s="65" t="s">
        <v>60</v>
      </c>
      <c r="B66" s="45"/>
      <c r="C66" s="40">
        <v>4</v>
      </c>
      <c r="D66" s="40">
        <v>11</v>
      </c>
      <c r="E66" s="41">
        <v>1287601</v>
      </c>
      <c r="F66" s="40"/>
      <c r="G66" s="40">
        <v>3</v>
      </c>
      <c r="H66" s="41">
        <v>504134</v>
      </c>
      <c r="I66" s="41">
        <f>(H66/G66)</f>
        <v>168044.66666666666</v>
      </c>
      <c r="J66" s="42">
        <v>16</v>
      </c>
      <c r="K66" s="40"/>
      <c r="L66" s="40">
        <v>1</v>
      </c>
      <c r="M66" s="40">
        <v>8</v>
      </c>
      <c r="N66" s="41">
        <v>783467</v>
      </c>
      <c r="O66" s="93">
        <f>(N66/L66)</f>
        <v>783467</v>
      </c>
      <c r="P66" s="94">
        <f>(N66/M66)</f>
        <v>97933.375</v>
      </c>
    </row>
    <row r="67" spans="1:18" ht="15" x14ac:dyDescent="0.25">
      <c r="A67" s="65" t="s">
        <v>33</v>
      </c>
      <c r="B67" s="45"/>
      <c r="C67" s="40">
        <v>10</v>
      </c>
      <c r="D67" s="40">
        <v>14</v>
      </c>
      <c r="E67" s="41">
        <v>2269601</v>
      </c>
      <c r="F67" s="40"/>
      <c r="G67" s="40">
        <v>9</v>
      </c>
      <c r="H67" s="41">
        <v>1819601</v>
      </c>
      <c r="I67" s="41">
        <f>(H67/G67)</f>
        <v>202177.88888888888</v>
      </c>
      <c r="J67" s="42">
        <v>13</v>
      </c>
      <c r="K67" s="40"/>
      <c r="L67" s="40">
        <v>1</v>
      </c>
      <c r="M67" s="40">
        <v>5</v>
      </c>
      <c r="N67" s="41">
        <v>450000</v>
      </c>
      <c r="O67" s="93">
        <f>(N67/L67)</f>
        <v>450000</v>
      </c>
      <c r="P67" s="94">
        <f>(N67/M67)</f>
        <v>90000</v>
      </c>
    </row>
    <row r="68" spans="1:18" ht="15" x14ac:dyDescent="0.25">
      <c r="A68" s="65" t="s">
        <v>61</v>
      </c>
      <c r="B68" s="45"/>
      <c r="C68" s="40"/>
      <c r="D68" s="40"/>
      <c r="E68" s="41"/>
      <c r="F68" s="40"/>
      <c r="G68" s="40"/>
      <c r="H68" s="41"/>
      <c r="I68" s="41"/>
      <c r="J68" s="40"/>
      <c r="K68" s="40"/>
      <c r="L68" s="40"/>
      <c r="M68" s="40"/>
      <c r="N68" s="41"/>
      <c r="O68" s="93"/>
      <c r="P68" s="94"/>
    </row>
    <row r="69" spans="1:18" ht="15" x14ac:dyDescent="0.25">
      <c r="A69" s="67" t="s">
        <v>62</v>
      </c>
      <c r="B69" s="45"/>
      <c r="C69" s="40">
        <v>10</v>
      </c>
      <c r="D69" s="40">
        <v>10</v>
      </c>
      <c r="E69" s="41">
        <v>2155408</v>
      </c>
      <c r="F69" s="40"/>
      <c r="G69" s="40">
        <v>10</v>
      </c>
      <c r="H69" s="41">
        <v>2155408</v>
      </c>
      <c r="I69" s="41">
        <f>(H69/G69)</f>
        <v>215540.8</v>
      </c>
      <c r="J69" s="40"/>
      <c r="K69" s="40"/>
      <c r="L69" s="40">
        <v>0</v>
      </c>
      <c r="M69" s="40">
        <v>0</v>
      </c>
      <c r="N69" s="41">
        <v>0</v>
      </c>
      <c r="O69" s="93"/>
      <c r="P69" s="94"/>
    </row>
    <row r="70" spans="1:18" ht="15.75" thickBot="1" x14ac:dyDescent="0.3">
      <c r="A70" s="69"/>
      <c r="B70" s="70"/>
      <c r="C70" s="71"/>
      <c r="D70" s="71"/>
      <c r="E70" s="72"/>
      <c r="F70" s="71"/>
      <c r="G70" s="71"/>
      <c r="H70" s="72"/>
      <c r="I70" s="72"/>
      <c r="J70" s="73"/>
      <c r="K70" s="71"/>
      <c r="L70" s="71"/>
      <c r="M70" s="71"/>
      <c r="N70" s="72"/>
      <c r="O70" s="72"/>
      <c r="P70" s="74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63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77E4F-D371-477F-93F7-D941A7EDE1A3}"/>
</file>

<file path=customXml/itemProps2.xml><?xml version="1.0" encoding="utf-8"?>
<ds:datastoreItem xmlns:ds="http://schemas.openxmlformats.org/officeDocument/2006/customXml" ds:itemID="{0379234F-5F0B-4BFE-AE0C-AB36D8685F07}"/>
</file>

<file path=customXml/itemProps3.xml><?xml version="1.0" encoding="utf-8"?>
<ds:datastoreItem xmlns:ds="http://schemas.openxmlformats.org/officeDocument/2006/customXml" ds:itemID="{4EB9F4A4-C5C6-4E58-97FE-1BC6C79CC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1A2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2016-12-28T15:10:48Z</cp:lastPrinted>
  <dcterms:created xsi:type="dcterms:W3CDTF">2003-04-24T14:06:32Z</dcterms:created>
  <dcterms:modified xsi:type="dcterms:W3CDTF">2017-01-24T17:08:43Z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