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69" i="1" l="1"/>
  <c r="K67" i="1"/>
  <c r="K66" i="1"/>
  <c r="K62" i="1"/>
  <c r="K60" i="1"/>
  <c r="K56" i="1"/>
  <c r="K50" i="1"/>
  <c r="K49" i="1"/>
  <c r="K43" i="1"/>
  <c r="K42" i="1"/>
  <c r="R41" i="1"/>
  <c r="Q41" i="1"/>
  <c r="K41" i="1"/>
  <c r="P40" i="1"/>
  <c r="R40" i="1" s="1"/>
  <c r="O40" i="1"/>
  <c r="N40" i="1"/>
  <c r="J40" i="1"/>
  <c r="K40" i="1" s="1"/>
  <c r="I40" i="1"/>
  <c r="G40" i="1"/>
  <c r="F40" i="1"/>
  <c r="E40" i="1"/>
  <c r="K38" i="1"/>
  <c r="R37" i="1"/>
  <c r="Q37" i="1"/>
  <c r="K37" i="1"/>
  <c r="R36" i="1"/>
  <c r="Q36" i="1"/>
  <c r="K36" i="1"/>
  <c r="R35" i="1"/>
  <c r="P35" i="1"/>
  <c r="Q35" i="1" s="1"/>
  <c r="O35" i="1"/>
  <c r="N35" i="1"/>
  <c r="J35" i="1"/>
  <c r="K35" i="1" s="1"/>
  <c r="I35" i="1"/>
  <c r="G35" i="1"/>
  <c r="F35" i="1"/>
  <c r="E35" i="1"/>
  <c r="R33" i="1"/>
  <c r="Q33" i="1"/>
  <c r="K33" i="1"/>
  <c r="K32" i="1"/>
  <c r="K31" i="1"/>
  <c r="K30" i="1"/>
  <c r="K29" i="1"/>
  <c r="K28" i="1"/>
  <c r="R27" i="1"/>
  <c r="Q27" i="1"/>
  <c r="P27" i="1"/>
  <c r="O27" i="1"/>
  <c r="N27" i="1"/>
  <c r="K27" i="1"/>
  <c r="J27" i="1"/>
  <c r="I27" i="1"/>
  <c r="G27" i="1"/>
  <c r="F27" i="1"/>
  <c r="E27" i="1"/>
  <c r="P24" i="1"/>
  <c r="O24" i="1"/>
  <c r="N24" i="1"/>
  <c r="J24" i="1"/>
  <c r="K24" i="1" s="1"/>
  <c r="I24" i="1"/>
  <c r="G24" i="1"/>
  <c r="F24" i="1"/>
  <c r="E24" i="1"/>
  <c r="R23" i="1"/>
  <c r="Q23" i="1"/>
  <c r="P23" i="1"/>
  <c r="O23" i="1"/>
  <c r="N23" i="1"/>
  <c r="K23" i="1"/>
  <c r="J23" i="1"/>
  <c r="I23" i="1"/>
  <c r="G23" i="1"/>
  <c r="F23" i="1"/>
  <c r="E23" i="1"/>
  <c r="P22" i="1"/>
  <c r="P21" i="1" s="1"/>
  <c r="O22" i="1"/>
  <c r="O21" i="1" s="1"/>
  <c r="N22" i="1"/>
  <c r="N21" i="1" s="1"/>
  <c r="N17" i="1" s="1"/>
  <c r="J22" i="1"/>
  <c r="K22" i="1" s="1"/>
  <c r="I22" i="1"/>
  <c r="I21" i="1" s="1"/>
  <c r="G22" i="1"/>
  <c r="G21" i="1" s="1"/>
  <c r="G17" i="1" s="1"/>
  <c r="F22" i="1"/>
  <c r="E22" i="1"/>
  <c r="E21" i="1" s="1"/>
  <c r="F21" i="1"/>
  <c r="P20" i="1"/>
  <c r="R20" i="1" s="1"/>
  <c r="O20" i="1"/>
  <c r="N20" i="1"/>
  <c r="J20" i="1"/>
  <c r="K20" i="1" s="1"/>
  <c r="I20" i="1"/>
  <c r="G20" i="1"/>
  <c r="F20" i="1"/>
  <c r="E20" i="1"/>
  <c r="P19" i="1"/>
  <c r="R19" i="1" s="1"/>
  <c r="O19" i="1"/>
  <c r="O17" i="1" s="1"/>
  <c r="N19" i="1"/>
  <c r="J19" i="1"/>
  <c r="K19" i="1" s="1"/>
  <c r="I19" i="1"/>
  <c r="G19" i="1"/>
  <c r="F19" i="1"/>
  <c r="F17" i="1" s="1"/>
  <c r="E19" i="1"/>
  <c r="E17" i="1" s="1"/>
  <c r="R15" i="1"/>
  <c r="Q15" i="1"/>
  <c r="K15" i="1"/>
  <c r="R21" i="1" l="1"/>
  <c r="Q21" i="1"/>
  <c r="I17" i="1"/>
  <c r="Q20" i="1"/>
  <c r="Q40" i="1"/>
  <c r="J17" i="1"/>
  <c r="P17" i="1"/>
  <c r="Q19" i="1"/>
  <c r="J21" i="1"/>
  <c r="K21" i="1" s="1"/>
  <c r="K17" i="1" l="1"/>
  <c r="Q17" i="1"/>
  <c r="R17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<sst xmlns="http://schemas.openxmlformats.org/spreadsheetml/2006/main" count="83" uniqueCount="74">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</sst>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Fill="1"/>
    <xf numFmtId="49" fontId="8" fillId="0" borderId="0" xfId="0" applyNumberFormat="1" applyFont="1"/>
    <xf numFmtId="49" fontId="15" fillId="0" borderId="0" xfId="0" applyNumberFormat="1" applyFont="1"/>
    <xf numFmtId="0" fontId="15" fillId="0" borderId="0" xfId="0" applyFont="1"/>
    <xf numFmtId="3" fontId="2" fillId="0" borderId="0" xfId="0" applyNumberFormat="1" applyFont="1"/>
    <xf numFmtId="0" fontId="16" fillId="0" borderId="0" xfId="0" applyFont="1"/>
    <xf numFmtId="41" fontId="16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9" fillId="0" borderId="6" xfId="0" applyNumberFormat="1" applyFont="1" applyBorder="1"/>
    <xf numFmtId="3" fontId="8" fillId="0" borderId="6" xfId="0" applyNumberFormat="1" applyFont="1" applyBorder="1"/>
    <xf numFmtId="0" fontId="8" fillId="0" borderId="6" xfId="0" applyFont="1" applyBorder="1"/>
    <xf numFmtId="3" fontId="11" fillId="0" borderId="6" xfId="0" applyNumberFormat="1" applyFont="1" applyBorder="1"/>
    <xf numFmtId="0" fontId="13" fillId="0" borderId="6" xfId="0" applyFont="1" applyBorder="1"/>
    <xf numFmtId="3" fontId="13" fillId="0" borderId="6" xfId="0" applyNumberFormat="1" applyFont="1" applyBorder="1"/>
    <xf numFmtId="0" fontId="14" fillId="0" borderId="6" xfId="0" applyFont="1" applyBorder="1"/>
    <xf numFmtId="42" fontId="0" fillId="0" borderId="6" xfId="0" applyNumberFormat="1" applyBorder="1"/>
    <xf numFmtId="0" fontId="14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7" fillId="0" borderId="0" xfId="0" applyNumberFormat="1" applyFont="1" applyBorder="1" applyAlignment="1">
      <alignment horizontal="center"/>
    </xf>
    <xf numFmtId="42" fontId="17" fillId="0" borderId="0" xfId="0" applyNumberFormat="1" applyFont="1" applyBorder="1" applyAlignment="1">
      <alignment horizontal="center"/>
    </xf>
    <xf numFmtId="42" fontId="17" fillId="0" borderId="8" xfId="0" applyNumberFormat="1" applyFont="1" applyBorder="1" applyAlignment="1">
      <alignment horizontal="center"/>
    </xf>
    <xf numFmtId="3" fontId="17" fillId="0" borderId="6" xfId="0" applyNumberFormat="1" applyFont="1" applyBorder="1" applyAlignment="1">
      <alignment horizontal="center"/>
    </xf>
    <xf numFmtId="0" fontId="18" fillId="0" borderId="0" xfId="0" applyFont="1"/>
    <xf numFmtId="42" fontId="13" fillId="0" borderId="0" xfId="0" applyNumberFormat="1" applyFont="1" applyBorder="1"/>
    <xf numFmtId="42" fontId="13" fillId="0" borderId="8" xfId="0" applyNumberFormat="1" applyFont="1" applyBorder="1"/>
    <xf numFmtId="41" fontId="13" fillId="0" borderId="0" xfId="0" applyNumberFormat="1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selection activeCell="T24" sqref="T24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9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3"/>
      <c r="C3" s="26" t="s">
        <v>73</v>
      </c>
      <c r="D3" s="24"/>
      <c r="E3" s="25"/>
      <c r="F3" s="25"/>
      <c r="G3" s="5"/>
      <c r="S3"/>
    </row>
    <row r="4" spans="1:19" ht="13.5" thickBot="1" x14ac:dyDescent="0.25">
      <c r="B4" s="23"/>
      <c r="C4" s="23"/>
      <c r="S4"/>
    </row>
    <row r="5" spans="1:19" ht="13.5" thickTop="1" x14ac:dyDescent="0.2">
      <c r="B5" s="23"/>
      <c r="C5" s="48"/>
      <c r="D5" s="49"/>
      <c r="E5" s="50"/>
      <c r="F5" s="50"/>
      <c r="G5" s="51"/>
      <c r="H5" s="50"/>
      <c r="I5" s="50"/>
      <c r="J5" s="51"/>
      <c r="K5" s="51"/>
      <c r="L5" s="52"/>
      <c r="M5" s="50"/>
      <c r="N5" s="50"/>
      <c r="O5" s="50"/>
      <c r="P5" s="51"/>
      <c r="Q5" s="51"/>
      <c r="R5" s="53"/>
      <c r="S5"/>
    </row>
    <row r="6" spans="1:19" ht="18" x14ac:dyDescent="0.25">
      <c r="B6" s="23"/>
      <c r="C6" s="54"/>
      <c r="D6" s="30"/>
      <c r="E6" s="45" t="s">
        <v>72</v>
      </c>
      <c r="F6" s="45"/>
      <c r="G6" s="46"/>
      <c r="H6" s="45"/>
      <c r="I6" s="45"/>
      <c r="J6" s="46"/>
      <c r="K6" s="46"/>
      <c r="L6" s="47"/>
      <c r="M6" s="45"/>
      <c r="N6" s="45"/>
      <c r="O6" s="45"/>
      <c r="P6" s="46"/>
      <c r="Q6" s="46"/>
      <c r="R6" s="55"/>
      <c r="S6"/>
    </row>
    <row r="7" spans="1:19" x14ac:dyDescent="0.2">
      <c r="B7" s="23"/>
      <c r="C7" s="54"/>
      <c r="D7" s="30"/>
      <c r="E7" s="31"/>
      <c r="F7" s="31"/>
      <c r="G7" s="32"/>
      <c r="H7" s="33"/>
      <c r="I7" s="33"/>
      <c r="J7" s="34"/>
      <c r="K7" s="34"/>
      <c r="L7" s="35"/>
      <c r="M7" s="33"/>
      <c r="N7" s="33"/>
      <c r="O7" s="33"/>
      <c r="P7" s="34"/>
      <c r="Q7" s="34"/>
      <c r="R7" s="56"/>
      <c r="S7"/>
    </row>
    <row r="8" spans="1:19" x14ac:dyDescent="0.2">
      <c r="B8" s="23"/>
      <c r="C8" s="54"/>
      <c r="D8" s="30"/>
      <c r="E8" s="31"/>
      <c r="F8" s="31"/>
      <c r="G8" s="32"/>
      <c r="H8" s="33"/>
      <c r="I8" s="33"/>
      <c r="J8" s="34"/>
      <c r="K8" s="34"/>
      <c r="L8" s="35"/>
      <c r="M8" s="33"/>
      <c r="N8" s="33"/>
      <c r="O8" s="33"/>
      <c r="P8" s="34"/>
      <c r="Q8" s="34"/>
      <c r="R8" s="56"/>
      <c r="S8"/>
    </row>
    <row r="9" spans="1:19" x14ac:dyDescent="0.2">
      <c r="B9" s="23"/>
      <c r="C9" s="54"/>
      <c r="D9" s="36"/>
      <c r="E9" s="27" t="s">
        <v>38</v>
      </c>
      <c r="F9" s="27"/>
      <c r="G9" s="28"/>
      <c r="H9" s="37"/>
      <c r="I9" s="27" t="s">
        <v>1</v>
      </c>
      <c r="J9" s="28"/>
      <c r="K9" s="28"/>
      <c r="L9" s="29"/>
      <c r="M9" s="38"/>
      <c r="N9" s="27" t="s">
        <v>2</v>
      </c>
      <c r="O9" s="27"/>
      <c r="P9" s="28"/>
      <c r="Q9" s="28"/>
      <c r="R9" s="57"/>
      <c r="S9"/>
    </row>
    <row r="10" spans="1:19" x14ac:dyDescent="0.2">
      <c r="B10" s="23"/>
      <c r="C10" s="54"/>
      <c r="D10" s="36"/>
      <c r="E10" s="37"/>
      <c r="F10" s="37"/>
      <c r="G10" s="39"/>
      <c r="H10" s="37"/>
      <c r="I10" s="37"/>
      <c r="J10" s="39"/>
      <c r="K10" s="39"/>
      <c r="L10" s="40" t="s">
        <v>9</v>
      </c>
      <c r="M10" s="41"/>
      <c r="N10" s="37"/>
      <c r="O10" s="37"/>
      <c r="P10" s="39"/>
      <c r="Q10" s="39"/>
      <c r="R10" s="58"/>
      <c r="S10"/>
    </row>
    <row r="11" spans="1:19" x14ac:dyDescent="0.2">
      <c r="B11" s="23"/>
      <c r="C11" s="54"/>
      <c r="D11" s="36"/>
      <c r="E11" s="41"/>
      <c r="F11" s="41"/>
      <c r="G11" s="42"/>
      <c r="H11" s="37"/>
      <c r="I11" s="37"/>
      <c r="J11" s="39"/>
      <c r="K11" s="39"/>
      <c r="L11" s="40" t="s">
        <v>12</v>
      </c>
      <c r="M11" s="41"/>
      <c r="N11" s="41"/>
      <c r="O11" s="41"/>
      <c r="P11" s="42"/>
      <c r="Q11" s="28" t="s">
        <v>3</v>
      </c>
      <c r="R11" s="57"/>
      <c r="S11"/>
    </row>
    <row r="12" spans="1:19" x14ac:dyDescent="0.2">
      <c r="B12" s="23"/>
      <c r="C12" s="54"/>
      <c r="D12" s="36"/>
      <c r="E12" s="41"/>
      <c r="F12" s="41"/>
      <c r="G12" s="42"/>
      <c r="H12" s="37"/>
      <c r="I12" s="41"/>
      <c r="J12" s="42" t="s">
        <v>4</v>
      </c>
      <c r="K12" s="42" t="s">
        <v>5</v>
      </c>
      <c r="L12" s="40" t="s">
        <v>11</v>
      </c>
      <c r="M12" s="41"/>
      <c r="N12" s="41" t="s">
        <v>4</v>
      </c>
      <c r="O12" s="41"/>
      <c r="P12" s="42"/>
      <c r="Q12" s="42"/>
      <c r="R12" s="59"/>
      <c r="S12"/>
    </row>
    <row r="13" spans="1:19" s="3" customFormat="1" ht="15" x14ac:dyDescent="0.35">
      <c r="B13" s="23">
        <v>1</v>
      </c>
      <c r="C13" s="78" t="s">
        <v>6</v>
      </c>
      <c r="D13" s="36"/>
      <c r="E13" s="75" t="s">
        <v>7</v>
      </c>
      <c r="F13" s="75" t="s">
        <v>8</v>
      </c>
      <c r="G13" s="76" t="s">
        <v>9</v>
      </c>
      <c r="H13" s="37"/>
      <c r="I13" s="75" t="s">
        <v>8</v>
      </c>
      <c r="J13" s="76" t="s">
        <v>9</v>
      </c>
      <c r="K13" s="76" t="s">
        <v>9</v>
      </c>
      <c r="L13" s="40" t="s">
        <v>13</v>
      </c>
      <c r="M13" s="41"/>
      <c r="N13" s="79" t="s">
        <v>7</v>
      </c>
      <c r="O13" s="75" t="s">
        <v>8</v>
      </c>
      <c r="P13" s="76" t="s">
        <v>9</v>
      </c>
      <c r="Q13" s="76" t="s">
        <v>10</v>
      </c>
      <c r="R13" s="77" t="s">
        <v>11</v>
      </c>
    </row>
    <row r="14" spans="1:19" x14ac:dyDescent="0.2">
      <c r="B14" s="23">
        <v>2</v>
      </c>
      <c r="C14" s="60"/>
      <c r="D14" s="36"/>
      <c r="E14" s="33"/>
      <c r="F14" s="41"/>
      <c r="G14" s="42"/>
      <c r="H14" s="37"/>
      <c r="I14" s="41"/>
      <c r="J14" s="42"/>
      <c r="K14" s="42"/>
      <c r="L14" s="40"/>
      <c r="M14" s="41"/>
      <c r="N14" s="41"/>
      <c r="O14" s="41"/>
      <c r="P14" s="42"/>
      <c r="Q14" s="42"/>
      <c r="R14" s="59"/>
      <c r="S14"/>
    </row>
    <row r="15" spans="1:19" ht="15.75" x14ac:dyDescent="0.25">
      <c r="B15" s="23">
        <v>3</v>
      </c>
      <c r="C15" s="61" t="s">
        <v>42</v>
      </c>
      <c r="D15" s="43"/>
      <c r="E15" s="33">
        <v>770</v>
      </c>
      <c r="F15" s="33">
        <v>1056</v>
      </c>
      <c r="G15" s="34">
        <v>198976000</v>
      </c>
      <c r="H15" s="33"/>
      <c r="I15" s="33">
        <v>749</v>
      </c>
      <c r="J15" s="34">
        <v>161669000</v>
      </c>
      <c r="K15" s="34">
        <f>(J15/I15)</f>
        <v>215846.46194926568</v>
      </c>
      <c r="L15" s="35"/>
      <c r="M15" s="33"/>
      <c r="N15" s="33">
        <v>14</v>
      </c>
      <c r="O15" s="33">
        <v>292</v>
      </c>
      <c r="P15" s="34">
        <v>35633000</v>
      </c>
      <c r="Q15" s="80">
        <f>(P15/N15)</f>
        <v>2545214.2857142859</v>
      </c>
      <c r="R15" s="81">
        <f>(P15/O15)</f>
        <v>122030.82191780822</v>
      </c>
      <c r="S15"/>
    </row>
    <row r="16" spans="1:19" ht="15" x14ac:dyDescent="0.25">
      <c r="B16" s="23">
        <v>4</v>
      </c>
      <c r="C16" s="62"/>
      <c r="D16" s="44"/>
      <c r="E16" s="82"/>
      <c r="F16" s="82"/>
      <c r="G16" s="80"/>
      <c r="H16" s="82"/>
      <c r="I16" s="82"/>
      <c r="J16" s="80"/>
      <c r="K16" s="80"/>
      <c r="L16" s="83"/>
      <c r="M16" s="82"/>
      <c r="N16" s="82"/>
      <c r="O16" s="82"/>
      <c r="P16" s="80"/>
      <c r="Q16" s="80"/>
      <c r="R16" s="81"/>
      <c r="S16"/>
    </row>
    <row r="17" spans="2:19" ht="15" x14ac:dyDescent="0.25">
      <c r="B17" s="23">
        <v>5</v>
      </c>
      <c r="C17" s="63" t="s">
        <v>43</v>
      </c>
      <c r="D17" s="44"/>
      <c r="E17" s="82">
        <f>(E19+E20+E21)</f>
        <v>789</v>
      </c>
      <c r="F17" s="82">
        <f>(F19+F20+F21)</f>
        <v>960</v>
      </c>
      <c r="G17" s="80">
        <f>(G19+G20+G21)</f>
        <v>197827031</v>
      </c>
      <c r="H17" s="82"/>
      <c r="I17" s="82">
        <f>(I19+I20+I21)</f>
        <v>779</v>
      </c>
      <c r="J17" s="80">
        <f>(J19+J20+J21)</f>
        <v>175414812</v>
      </c>
      <c r="K17" s="34">
        <f>(J17/I17)</f>
        <v>225179.47625160462</v>
      </c>
      <c r="L17" s="83"/>
      <c r="M17" s="82"/>
      <c r="N17" s="82">
        <f>(N19+N20+N21)</f>
        <v>9</v>
      </c>
      <c r="O17" s="82">
        <f>(O19+O20+O21)</f>
        <v>179</v>
      </c>
      <c r="P17" s="80">
        <f>(P19+P20+P21)</f>
        <v>22211938</v>
      </c>
      <c r="Q17" s="80">
        <f>(P17/N17)</f>
        <v>2467993.111111111</v>
      </c>
      <c r="R17" s="81">
        <f>(P17/O17)</f>
        <v>124089.03910614525</v>
      </c>
      <c r="S17"/>
    </row>
    <row r="18" spans="2:19" ht="15" x14ac:dyDescent="0.25">
      <c r="B18" s="23">
        <v>6</v>
      </c>
      <c r="C18" s="62"/>
      <c r="D18" s="44"/>
      <c r="E18" s="82"/>
      <c r="F18" s="82"/>
      <c r="G18" s="80"/>
      <c r="H18" s="82"/>
      <c r="I18" s="82"/>
      <c r="J18" s="80"/>
      <c r="K18" s="80"/>
      <c r="L18" s="83"/>
      <c r="M18" s="82"/>
      <c r="N18" s="82"/>
      <c r="O18" s="82"/>
      <c r="P18" s="80"/>
      <c r="Q18" s="80"/>
      <c r="R18" s="81"/>
      <c r="S18"/>
    </row>
    <row r="19" spans="2:19" ht="15" x14ac:dyDescent="0.25">
      <c r="B19" s="23">
        <v>7</v>
      </c>
      <c r="C19" s="64" t="s">
        <v>44</v>
      </c>
      <c r="D19" s="44"/>
      <c r="E19" s="84">
        <f>(E28+E29+E37+E38)</f>
        <v>354</v>
      </c>
      <c r="F19" s="84">
        <f>(F28+F29+F37+F38)</f>
        <v>358</v>
      </c>
      <c r="G19" s="85">
        <f>(G28+G29+G37+G38)</f>
        <v>80367815</v>
      </c>
      <c r="H19" s="82"/>
      <c r="I19" s="84">
        <f>(I28+I29+I37+I38)</f>
        <v>353</v>
      </c>
      <c r="J19" s="85">
        <f>(J28+J29+J37+J38)</f>
        <v>80311398</v>
      </c>
      <c r="K19" s="34">
        <f t="shared" ref="K19:K24" si="0">(J19/I19)</f>
        <v>227511.04249291786</v>
      </c>
      <c r="L19" s="83"/>
      <c r="M19" s="82"/>
      <c r="N19" s="84">
        <f>(N28+N29+N37+N38)</f>
        <v>1</v>
      </c>
      <c r="O19" s="84">
        <f>(O28+O29+O37+O38)</f>
        <v>5</v>
      </c>
      <c r="P19" s="85">
        <f>(P28+P29+P37+P38)</f>
        <v>56417</v>
      </c>
      <c r="Q19" s="80">
        <f t="shared" ref="Q19:Q23" si="1">(P19/N19)</f>
        <v>56417</v>
      </c>
      <c r="R19" s="81">
        <f t="shared" ref="R19:R23" si="2">(P19/O19)</f>
        <v>11283.4</v>
      </c>
      <c r="S19"/>
    </row>
    <row r="20" spans="2:19" ht="15" x14ac:dyDescent="0.25">
      <c r="B20" s="23">
        <v>8</v>
      </c>
      <c r="C20" s="64" t="s">
        <v>45</v>
      </c>
      <c r="D20" s="44"/>
      <c r="E20" s="84">
        <f>(E30+E31+E32+E36+E41+E42+E43+E56+E60)</f>
        <v>378</v>
      </c>
      <c r="F20" s="84">
        <f>(F30+F31+F32+F36+F41+F42+F43+F56+F60)</f>
        <v>465</v>
      </c>
      <c r="G20" s="85">
        <f>(G30+G31+G32+G36+G41+G42+G43+G56+G60)</f>
        <v>90518919</v>
      </c>
      <c r="H20" s="82"/>
      <c r="I20" s="84">
        <f>(I30+I31+I32+I36+I41+I42+I43+I56+I60)</f>
        <v>371</v>
      </c>
      <c r="J20" s="85">
        <f>(J30+J31+J32+J36+J41+J42+J43+J56+J60)</f>
        <v>81440607</v>
      </c>
      <c r="K20" s="34">
        <f t="shared" si="0"/>
        <v>219516.46091644204</v>
      </c>
      <c r="L20" s="83"/>
      <c r="M20" s="82"/>
      <c r="N20" s="84">
        <f>(N30+N31+N32+N36+N41+N42+N43+N56+N60)</f>
        <v>7</v>
      </c>
      <c r="O20" s="84">
        <f>(O30+O31+O32+O36+O41+O42+O43+O56+O60)</f>
        <v>94</v>
      </c>
      <c r="P20" s="85">
        <f>(P30+P31+P32+P36+P41+P42+P43+P56+P60)</f>
        <v>9078312</v>
      </c>
      <c r="Q20" s="80">
        <f t="shared" si="1"/>
        <v>1296901.7142857143</v>
      </c>
      <c r="R20" s="81">
        <f t="shared" si="2"/>
        <v>96577.787234042553</v>
      </c>
      <c r="S20"/>
    </row>
    <row r="21" spans="2:19" ht="15" x14ac:dyDescent="0.25">
      <c r="B21" s="23">
        <v>9</v>
      </c>
      <c r="C21" s="64" t="s">
        <v>46</v>
      </c>
      <c r="D21" s="44"/>
      <c r="E21" s="84">
        <f>(E22+E23+E24)</f>
        <v>57</v>
      </c>
      <c r="F21" s="84">
        <f>(F22+F23+F24)</f>
        <v>137</v>
      </c>
      <c r="G21" s="85">
        <f>(G22+G23+G24)</f>
        <v>26940297</v>
      </c>
      <c r="H21" s="82"/>
      <c r="I21" s="84">
        <f>(I22+I23+I24)</f>
        <v>55</v>
      </c>
      <c r="J21" s="85">
        <f>(J22+J23+J24)</f>
        <v>13662807</v>
      </c>
      <c r="K21" s="34">
        <f t="shared" si="0"/>
        <v>248414.67272727273</v>
      </c>
      <c r="L21" s="83"/>
      <c r="M21" s="82"/>
      <c r="N21" s="84">
        <f>(N22+N23+N24)</f>
        <v>1</v>
      </c>
      <c r="O21" s="84">
        <f>(O22+O23+O24)</f>
        <v>80</v>
      </c>
      <c r="P21" s="85">
        <f>(P22+P23+P24)</f>
        <v>13077209</v>
      </c>
      <c r="Q21" s="80">
        <f t="shared" si="1"/>
        <v>13077209</v>
      </c>
      <c r="R21" s="81">
        <f t="shared" si="2"/>
        <v>163465.11249999999</v>
      </c>
      <c r="S21"/>
    </row>
    <row r="22" spans="2:19" ht="15" x14ac:dyDescent="0.25">
      <c r="B22" s="23">
        <v>10</v>
      </c>
      <c r="C22" s="64" t="s">
        <v>47</v>
      </c>
      <c r="D22" s="44"/>
      <c r="E22" s="84">
        <f>(E50+E67)</f>
        <v>21</v>
      </c>
      <c r="F22" s="84">
        <f>(F50+F67)</f>
        <v>22</v>
      </c>
      <c r="G22" s="85">
        <f>(G50+G67)</f>
        <v>5619725</v>
      </c>
      <c r="H22" s="82"/>
      <c r="I22" s="84">
        <f>(I50+I67)</f>
        <v>20</v>
      </c>
      <c r="J22" s="85">
        <f>(J50+J67)</f>
        <v>5419444</v>
      </c>
      <c r="K22" s="34">
        <f t="shared" si="0"/>
        <v>270972.2</v>
      </c>
      <c r="L22" s="83"/>
      <c r="M22" s="82"/>
      <c r="N22" s="84">
        <f>(N50+N67)</f>
        <v>0</v>
      </c>
      <c r="O22" s="84">
        <f>(O50+O67)</f>
        <v>0</v>
      </c>
      <c r="P22" s="85">
        <f>(P50+P67)</f>
        <v>0</v>
      </c>
      <c r="Q22" s="80"/>
      <c r="R22" s="81"/>
      <c r="S22"/>
    </row>
    <row r="23" spans="2:19" ht="15" x14ac:dyDescent="0.25">
      <c r="B23" s="23">
        <v>11</v>
      </c>
      <c r="C23" s="64" t="s">
        <v>48</v>
      </c>
      <c r="D23" s="44"/>
      <c r="E23" s="82">
        <f>(E33)</f>
        <v>20</v>
      </c>
      <c r="F23" s="82">
        <f>(F33)</f>
        <v>99</v>
      </c>
      <c r="G23" s="80">
        <f>(G33)</f>
        <v>15767184</v>
      </c>
      <c r="H23" s="82"/>
      <c r="I23" s="82">
        <f>(I33)</f>
        <v>19</v>
      </c>
      <c r="J23" s="80">
        <f>(J33)</f>
        <v>2689975</v>
      </c>
      <c r="K23" s="34">
        <f t="shared" si="0"/>
        <v>141577.63157894736</v>
      </c>
      <c r="L23" s="83"/>
      <c r="M23" s="82"/>
      <c r="N23" s="82">
        <f>(N33)</f>
        <v>1</v>
      </c>
      <c r="O23" s="82">
        <f>(O33)</f>
        <v>80</v>
      </c>
      <c r="P23" s="80">
        <f>(P33)</f>
        <v>13077209</v>
      </c>
      <c r="Q23" s="80">
        <f t="shared" si="1"/>
        <v>13077209</v>
      </c>
      <c r="R23" s="81">
        <f t="shared" si="2"/>
        <v>163465.11249999999</v>
      </c>
      <c r="S23"/>
    </row>
    <row r="24" spans="2:19" ht="15" x14ac:dyDescent="0.25">
      <c r="B24" s="23">
        <v>12</v>
      </c>
      <c r="C24" s="64" t="s">
        <v>49</v>
      </c>
      <c r="D24" s="44"/>
      <c r="E24" s="82">
        <f>(E49+E58+E62+E66+E69)</f>
        <v>16</v>
      </c>
      <c r="F24" s="82">
        <f>(F49+F58+F62+F66+F69)</f>
        <v>16</v>
      </c>
      <c r="G24" s="80">
        <f>(G49+G58+G62+G66+G69)</f>
        <v>5553388</v>
      </c>
      <c r="H24" s="82"/>
      <c r="I24" s="82">
        <f>(I49+I58+I62+I66+I69)</f>
        <v>16</v>
      </c>
      <c r="J24" s="80">
        <f>(J49+J58+J62+J66+J69)</f>
        <v>5553388</v>
      </c>
      <c r="K24" s="34">
        <f t="shared" si="0"/>
        <v>347086.75</v>
      </c>
      <c r="L24" s="83"/>
      <c r="M24" s="82"/>
      <c r="N24" s="82">
        <f>(N49+N58+N62+N66+N69)</f>
        <v>0</v>
      </c>
      <c r="O24" s="82">
        <f>(O49+O58+O62+O66+O69)</f>
        <v>0</v>
      </c>
      <c r="P24" s="80">
        <f>(P49+P58+P62+P66+P69)</f>
        <v>0</v>
      </c>
      <c r="Q24" s="80"/>
      <c r="R24" s="81"/>
      <c r="S24"/>
    </row>
    <row r="25" spans="2:19" ht="15" x14ac:dyDescent="0.25">
      <c r="B25" s="23">
        <v>13</v>
      </c>
      <c r="C25" s="62"/>
      <c r="D25" s="44"/>
      <c r="E25" s="82"/>
      <c r="F25" s="82"/>
      <c r="G25" s="80"/>
      <c r="H25" s="82"/>
      <c r="I25" s="82"/>
      <c r="J25" s="80"/>
      <c r="K25" s="80"/>
      <c r="L25" s="83"/>
      <c r="M25" s="82"/>
      <c r="N25" s="82"/>
      <c r="O25" s="82"/>
      <c r="P25" s="80"/>
      <c r="Q25" s="80"/>
      <c r="R25" s="81"/>
      <c r="S25"/>
    </row>
    <row r="26" spans="2:19" ht="15" x14ac:dyDescent="0.25">
      <c r="B26" s="23">
        <v>14</v>
      </c>
      <c r="C26" s="62"/>
      <c r="D26" s="44"/>
      <c r="E26" s="82"/>
      <c r="F26" s="82"/>
      <c r="G26" s="80"/>
      <c r="H26" s="82"/>
      <c r="I26" s="82"/>
      <c r="J26" s="80"/>
      <c r="K26" s="80"/>
      <c r="L26" s="83"/>
      <c r="M26" s="82"/>
      <c r="N26" s="82"/>
      <c r="O26" s="82"/>
      <c r="P26" s="80"/>
      <c r="Q26" s="80"/>
      <c r="R26" s="81"/>
      <c r="S26"/>
    </row>
    <row r="27" spans="2:19" ht="15" x14ac:dyDescent="0.25">
      <c r="B27" s="23">
        <v>15</v>
      </c>
      <c r="C27" s="63" t="s">
        <v>14</v>
      </c>
      <c r="D27" s="44"/>
      <c r="E27" s="33">
        <f>SUM(E28:E33)</f>
        <v>298</v>
      </c>
      <c r="F27" s="33">
        <f>SUM(F28:F33)</f>
        <v>377</v>
      </c>
      <c r="G27" s="34">
        <f>SUM(G28:G33)</f>
        <v>78294031</v>
      </c>
      <c r="H27" s="33"/>
      <c r="I27" s="33">
        <f>SUM(I28:I33)</f>
        <v>297</v>
      </c>
      <c r="J27" s="34">
        <f>SUM(J28:J33)</f>
        <v>65216822</v>
      </c>
      <c r="K27" s="34">
        <f t="shared" ref="K27:K33" si="3">(J27/I27)</f>
        <v>219585.25925925927</v>
      </c>
      <c r="L27" s="83"/>
      <c r="M27" s="82"/>
      <c r="N27" s="33">
        <f>SUM(N28:N33)</f>
        <v>1</v>
      </c>
      <c r="O27" s="33">
        <f>SUM(O28:O33)</f>
        <v>80</v>
      </c>
      <c r="P27" s="34">
        <f>SUM(P28:P33)</f>
        <v>13077209</v>
      </c>
      <c r="Q27" s="80">
        <f t="shared" ref="Q27" si="4">(P27/N27)</f>
        <v>13077209</v>
      </c>
      <c r="R27" s="81">
        <f t="shared" ref="R27" si="5">(P27/O27)</f>
        <v>163465.11249999999</v>
      </c>
      <c r="S27"/>
    </row>
    <row r="28" spans="2:19" ht="15" x14ac:dyDescent="0.25">
      <c r="B28" s="23">
        <v>16</v>
      </c>
      <c r="C28" s="65" t="s">
        <v>15</v>
      </c>
      <c r="D28" s="30"/>
      <c r="E28" s="33">
        <v>121</v>
      </c>
      <c r="F28" s="33">
        <v>121</v>
      </c>
      <c r="G28" s="34">
        <v>27402926</v>
      </c>
      <c r="H28" s="33"/>
      <c r="I28" s="33">
        <v>121</v>
      </c>
      <c r="J28" s="34">
        <v>27402926</v>
      </c>
      <c r="K28" s="34">
        <f t="shared" si="3"/>
        <v>226470.46280991734</v>
      </c>
      <c r="L28" s="35">
        <v>11</v>
      </c>
      <c r="M28" s="33"/>
      <c r="N28" s="33">
        <v>0</v>
      </c>
      <c r="O28" s="33">
        <v>0</v>
      </c>
      <c r="P28" s="34">
        <v>0</v>
      </c>
      <c r="Q28" s="80"/>
      <c r="R28" s="81"/>
      <c r="S28"/>
    </row>
    <row r="29" spans="2:19" ht="15" x14ac:dyDescent="0.25">
      <c r="B29" s="23">
        <v>17</v>
      </c>
      <c r="C29" s="65" t="s">
        <v>16</v>
      </c>
      <c r="D29" s="30"/>
      <c r="E29" s="33">
        <v>29</v>
      </c>
      <c r="F29" s="33">
        <v>29</v>
      </c>
      <c r="G29" s="34">
        <v>6607847</v>
      </c>
      <c r="H29" s="33"/>
      <c r="I29" s="33">
        <v>29</v>
      </c>
      <c r="J29" s="34">
        <v>6607847</v>
      </c>
      <c r="K29" s="34">
        <f t="shared" si="3"/>
        <v>227856.79310344829</v>
      </c>
      <c r="L29" s="35">
        <v>7</v>
      </c>
      <c r="M29" s="33"/>
      <c r="N29" s="33">
        <v>0</v>
      </c>
      <c r="O29" s="33">
        <v>0</v>
      </c>
      <c r="P29" s="34">
        <v>0</v>
      </c>
      <c r="Q29" s="80"/>
      <c r="R29" s="81"/>
      <c r="S29"/>
    </row>
    <row r="30" spans="2:19" ht="15" x14ac:dyDescent="0.25">
      <c r="B30" s="23">
        <v>18</v>
      </c>
      <c r="C30" s="65" t="s">
        <v>17</v>
      </c>
      <c r="D30" s="30"/>
      <c r="E30" s="33">
        <v>21</v>
      </c>
      <c r="F30" s="33">
        <v>21</v>
      </c>
      <c r="G30" s="34">
        <v>4784993</v>
      </c>
      <c r="H30" s="33"/>
      <c r="I30" s="33">
        <v>21</v>
      </c>
      <c r="J30" s="34">
        <v>4784993</v>
      </c>
      <c r="K30" s="34">
        <f t="shared" si="3"/>
        <v>227856.80952380953</v>
      </c>
      <c r="L30" s="35">
        <v>7</v>
      </c>
      <c r="M30" s="33"/>
      <c r="N30" s="33">
        <v>0</v>
      </c>
      <c r="O30" s="33">
        <v>0</v>
      </c>
      <c r="P30" s="34">
        <v>0</v>
      </c>
      <c r="Q30" s="80"/>
      <c r="R30" s="81"/>
      <c r="S30"/>
    </row>
    <row r="31" spans="2:19" ht="15" x14ac:dyDescent="0.25">
      <c r="B31" s="23">
        <v>19</v>
      </c>
      <c r="C31" s="65" t="s">
        <v>18</v>
      </c>
      <c r="D31" s="30"/>
      <c r="E31" s="33">
        <v>39</v>
      </c>
      <c r="F31" s="33">
        <v>39</v>
      </c>
      <c r="G31" s="34">
        <v>8236819</v>
      </c>
      <c r="H31" s="33"/>
      <c r="I31" s="33">
        <v>39</v>
      </c>
      <c r="J31" s="34">
        <v>8236819</v>
      </c>
      <c r="K31" s="34">
        <f t="shared" si="3"/>
        <v>211200.48717948719</v>
      </c>
      <c r="L31" s="35">
        <v>13</v>
      </c>
      <c r="M31" s="33"/>
      <c r="N31" s="33">
        <v>0</v>
      </c>
      <c r="O31" s="33">
        <v>0</v>
      </c>
      <c r="P31" s="34">
        <v>0</v>
      </c>
      <c r="Q31" s="80"/>
      <c r="R31" s="81"/>
      <c r="S31"/>
    </row>
    <row r="32" spans="2:19" ht="15" x14ac:dyDescent="0.25">
      <c r="B32" s="23">
        <v>20</v>
      </c>
      <c r="C32" s="65" t="s">
        <v>19</v>
      </c>
      <c r="D32" s="30"/>
      <c r="E32" s="33">
        <v>68</v>
      </c>
      <c r="F32" s="33">
        <v>68</v>
      </c>
      <c r="G32" s="34">
        <v>15494262</v>
      </c>
      <c r="H32" s="33"/>
      <c r="I32" s="33">
        <v>68</v>
      </c>
      <c r="J32" s="34">
        <v>15494262</v>
      </c>
      <c r="K32" s="34">
        <f t="shared" si="3"/>
        <v>227856.79411764705</v>
      </c>
      <c r="L32" s="35">
        <v>7</v>
      </c>
      <c r="M32" s="33"/>
      <c r="N32" s="33">
        <v>0</v>
      </c>
      <c r="O32" s="33">
        <v>0</v>
      </c>
      <c r="P32" s="34">
        <v>0</v>
      </c>
      <c r="Q32" s="80"/>
      <c r="R32" s="81"/>
      <c r="S32"/>
    </row>
    <row r="33" spans="2:19" ht="15" x14ac:dyDescent="0.25">
      <c r="B33" s="23">
        <v>21</v>
      </c>
      <c r="C33" s="65" t="s">
        <v>20</v>
      </c>
      <c r="D33" s="30"/>
      <c r="E33" s="33">
        <v>20</v>
      </c>
      <c r="F33" s="33">
        <v>99</v>
      </c>
      <c r="G33" s="34">
        <v>15767184</v>
      </c>
      <c r="H33" s="33"/>
      <c r="I33" s="33">
        <v>19</v>
      </c>
      <c r="J33" s="34">
        <v>2689975</v>
      </c>
      <c r="K33" s="34">
        <f t="shared" si="3"/>
        <v>141577.63157894736</v>
      </c>
      <c r="L33" s="35">
        <v>17</v>
      </c>
      <c r="M33" s="33"/>
      <c r="N33" s="33">
        <v>1</v>
      </c>
      <c r="O33" s="33">
        <v>80</v>
      </c>
      <c r="P33" s="34">
        <v>13077209</v>
      </c>
      <c r="Q33" s="80">
        <f t="shared" ref="Q33" si="6">(P33/N33)</f>
        <v>13077209</v>
      </c>
      <c r="R33" s="81">
        <f t="shared" ref="R33" si="7">(P33/O33)</f>
        <v>163465.11249999999</v>
      </c>
      <c r="S33"/>
    </row>
    <row r="34" spans="2:19" ht="15" x14ac:dyDescent="0.25">
      <c r="B34" s="23">
        <v>22</v>
      </c>
      <c r="C34" s="66"/>
      <c r="D34" s="30"/>
      <c r="E34" s="82"/>
      <c r="F34" s="82"/>
      <c r="G34" s="80"/>
      <c r="H34" s="82"/>
      <c r="I34" s="82"/>
      <c r="J34" s="80"/>
      <c r="K34" s="34"/>
      <c r="L34" s="35"/>
      <c r="M34" s="33"/>
      <c r="N34" s="82"/>
      <c r="O34" s="82"/>
      <c r="P34" s="80"/>
      <c r="Q34" s="80"/>
      <c r="R34" s="81"/>
      <c r="S34"/>
    </row>
    <row r="35" spans="2:19" ht="15" x14ac:dyDescent="0.25">
      <c r="B35" s="23">
        <v>23</v>
      </c>
      <c r="C35" s="63" t="s">
        <v>21</v>
      </c>
      <c r="D35" s="30"/>
      <c r="E35" s="33">
        <f>SUM(E36:E38)</f>
        <v>295</v>
      </c>
      <c r="F35" s="33">
        <f>SUM(F36:F38)</f>
        <v>382</v>
      </c>
      <c r="G35" s="34">
        <f>SUM(G36:G38)</f>
        <v>74904208</v>
      </c>
      <c r="H35" s="33"/>
      <c r="I35" s="33">
        <f>SUM(I36:I38)</f>
        <v>288</v>
      </c>
      <c r="J35" s="34">
        <f>SUM(J36:J38)</f>
        <v>65919479</v>
      </c>
      <c r="K35" s="34">
        <f t="shared" ref="K35" si="8">(J35/I35)</f>
        <v>228887.07986111112</v>
      </c>
      <c r="L35" s="35"/>
      <c r="M35" s="33"/>
      <c r="N35" s="33">
        <f>SUM(N36:N38)</f>
        <v>7</v>
      </c>
      <c r="O35" s="33">
        <f>SUM(O36:O38)</f>
        <v>94</v>
      </c>
      <c r="P35" s="34">
        <f>SUM(P36:P38)</f>
        <v>8984729</v>
      </c>
      <c r="Q35" s="80">
        <f t="shared" ref="Q35:Q37" si="9">(P35/N35)</f>
        <v>1283532.7142857143</v>
      </c>
      <c r="R35" s="81">
        <f t="shared" ref="R35:R37" si="10">(P35/O35)</f>
        <v>95582.223404255317</v>
      </c>
      <c r="S35"/>
    </row>
    <row r="36" spans="2:19" ht="15" x14ac:dyDescent="0.25">
      <c r="B36" s="23">
        <v>24</v>
      </c>
      <c r="C36" s="65" t="s">
        <v>22</v>
      </c>
      <c r="D36" s="30"/>
      <c r="E36" s="33">
        <v>91</v>
      </c>
      <c r="F36" s="33">
        <v>174</v>
      </c>
      <c r="G36" s="34">
        <v>28547166</v>
      </c>
      <c r="H36" s="33"/>
      <c r="I36" s="33">
        <v>85</v>
      </c>
      <c r="J36" s="34">
        <v>19618854</v>
      </c>
      <c r="K36" s="34">
        <f>(J36/I36)</f>
        <v>230810.04705882352</v>
      </c>
      <c r="L36" s="35">
        <v>5</v>
      </c>
      <c r="M36" s="33"/>
      <c r="N36" s="33">
        <v>6</v>
      </c>
      <c r="O36" s="33">
        <v>89</v>
      </c>
      <c r="P36" s="34">
        <v>8928312</v>
      </c>
      <c r="Q36" s="80">
        <f t="shared" si="9"/>
        <v>1488052</v>
      </c>
      <c r="R36" s="81">
        <f t="shared" si="10"/>
        <v>100318.11235955056</v>
      </c>
      <c r="S36"/>
    </row>
    <row r="37" spans="2:19" ht="15" x14ac:dyDescent="0.25">
      <c r="B37" s="23">
        <v>25</v>
      </c>
      <c r="C37" s="65" t="s">
        <v>23</v>
      </c>
      <c r="D37" s="30"/>
      <c r="E37" s="33">
        <v>108</v>
      </c>
      <c r="F37" s="33">
        <v>112</v>
      </c>
      <c r="G37" s="34">
        <v>24482790</v>
      </c>
      <c r="H37" s="33"/>
      <c r="I37" s="33">
        <v>107</v>
      </c>
      <c r="J37" s="34">
        <v>24426373</v>
      </c>
      <c r="K37" s="34">
        <f>(J37/I37)</f>
        <v>228283.8598130841</v>
      </c>
      <c r="L37" s="35">
        <v>6</v>
      </c>
      <c r="M37" s="33"/>
      <c r="N37" s="33">
        <v>1</v>
      </c>
      <c r="O37" s="33">
        <v>5</v>
      </c>
      <c r="P37" s="34">
        <v>56417</v>
      </c>
      <c r="Q37" s="80">
        <f t="shared" si="9"/>
        <v>56417</v>
      </c>
      <c r="R37" s="81">
        <f t="shared" si="10"/>
        <v>11283.4</v>
      </c>
      <c r="S37"/>
    </row>
    <row r="38" spans="2:19" ht="15" x14ac:dyDescent="0.25">
      <c r="B38" s="23">
        <v>26</v>
      </c>
      <c r="C38" s="65" t="s">
        <v>24</v>
      </c>
      <c r="D38" s="30"/>
      <c r="E38" s="33">
        <v>96</v>
      </c>
      <c r="F38" s="33">
        <v>96</v>
      </c>
      <c r="G38" s="34">
        <v>21874252</v>
      </c>
      <c r="H38" s="33"/>
      <c r="I38" s="33">
        <v>96</v>
      </c>
      <c r="J38" s="34">
        <v>21874252</v>
      </c>
      <c r="K38" s="34">
        <f>(J38/I38)</f>
        <v>227856.79166666666</v>
      </c>
      <c r="L38" s="35">
        <v>7</v>
      </c>
      <c r="M38" s="33"/>
      <c r="N38" s="33">
        <v>0</v>
      </c>
      <c r="O38" s="33">
        <v>0</v>
      </c>
      <c r="P38" s="34">
        <v>0</v>
      </c>
      <c r="Q38" s="80"/>
      <c r="R38" s="81"/>
      <c r="S38"/>
    </row>
    <row r="39" spans="2:19" ht="15" x14ac:dyDescent="0.25">
      <c r="B39" s="23">
        <v>27</v>
      </c>
      <c r="C39" s="66"/>
      <c r="D39" s="30"/>
      <c r="E39" s="82"/>
      <c r="F39" s="82"/>
      <c r="G39" s="80"/>
      <c r="H39" s="82"/>
      <c r="I39" s="82"/>
      <c r="J39" s="80"/>
      <c r="K39" s="34"/>
      <c r="L39" s="35"/>
      <c r="M39" s="33"/>
      <c r="N39" s="82"/>
      <c r="O39" s="82"/>
      <c r="P39" s="80"/>
      <c r="Q39" s="80"/>
      <c r="R39" s="81"/>
      <c r="S39"/>
    </row>
    <row r="40" spans="2:19" ht="15" x14ac:dyDescent="0.25">
      <c r="B40" s="23">
        <v>28</v>
      </c>
      <c r="C40" s="63" t="s">
        <v>25</v>
      </c>
      <c r="D40" s="30"/>
      <c r="E40" s="33">
        <f>SUM(E41:E43)</f>
        <v>147</v>
      </c>
      <c r="F40" s="33">
        <f>SUM(F41:F43)</f>
        <v>151</v>
      </c>
      <c r="G40" s="34">
        <f>SUM(G41:G43)</f>
        <v>30046744</v>
      </c>
      <c r="H40" s="33"/>
      <c r="I40" s="33">
        <f>SUM(I41:I43)</f>
        <v>146</v>
      </c>
      <c r="J40" s="34">
        <f>SUM(J41:J43)</f>
        <v>29896744</v>
      </c>
      <c r="K40" s="34">
        <f t="shared" ref="K40" si="11">(J40/I40)</f>
        <v>204772.21917808219</v>
      </c>
      <c r="L40" s="35"/>
      <c r="M40" s="33"/>
      <c r="N40" s="33">
        <f>SUM(N41:N43)</f>
        <v>1</v>
      </c>
      <c r="O40" s="33">
        <f>SUM(O41:O43)</f>
        <v>5</v>
      </c>
      <c r="P40" s="34">
        <f>SUM(P41:P43)</f>
        <v>150000</v>
      </c>
      <c r="Q40" s="80">
        <f t="shared" ref="Q40:Q41" si="12">(P40/N40)</f>
        <v>150000</v>
      </c>
      <c r="R40" s="81">
        <f t="shared" ref="R40:R41" si="13">(P40/O40)</f>
        <v>30000</v>
      </c>
      <c r="S40"/>
    </row>
    <row r="41" spans="2:19" ht="15" x14ac:dyDescent="0.25">
      <c r="B41" s="23">
        <v>29</v>
      </c>
      <c r="C41" s="65" t="s">
        <v>26</v>
      </c>
      <c r="D41" s="30"/>
      <c r="E41" s="33">
        <v>29</v>
      </c>
      <c r="F41" s="33">
        <v>33</v>
      </c>
      <c r="G41" s="34">
        <v>6454908</v>
      </c>
      <c r="H41" s="33"/>
      <c r="I41" s="33">
        <v>28</v>
      </c>
      <c r="J41" s="34">
        <v>6304908</v>
      </c>
      <c r="K41" s="34">
        <f>(J41/I41)</f>
        <v>225175.28571428571</v>
      </c>
      <c r="L41" s="35">
        <v>12</v>
      </c>
      <c r="M41" s="33"/>
      <c r="N41" s="33">
        <v>1</v>
      </c>
      <c r="O41" s="33">
        <v>5</v>
      </c>
      <c r="P41" s="34">
        <v>150000</v>
      </c>
      <c r="Q41" s="80">
        <f t="shared" si="12"/>
        <v>150000</v>
      </c>
      <c r="R41" s="81">
        <f t="shared" si="13"/>
        <v>30000</v>
      </c>
      <c r="S41"/>
    </row>
    <row r="42" spans="2:19" ht="15" x14ac:dyDescent="0.25">
      <c r="B42" s="23">
        <v>30</v>
      </c>
      <c r="C42" s="65" t="s">
        <v>27</v>
      </c>
      <c r="D42" s="30"/>
      <c r="E42" s="33">
        <v>67</v>
      </c>
      <c r="F42" s="33">
        <v>67</v>
      </c>
      <c r="G42" s="34">
        <v>13642432</v>
      </c>
      <c r="H42" s="33"/>
      <c r="I42" s="33">
        <v>67</v>
      </c>
      <c r="J42" s="34">
        <v>13642432</v>
      </c>
      <c r="K42" s="34">
        <f>(J42/I42)</f>
        <v>203618.38805970148</v>
      </c>
      <c r="L42" s="35">
        <v>14</v>
      </c>
      <c r="M42" s="33"/>
      <c r="N42" s="33">
        <v>0</v>
      </c>
      <c r="O42" s="33">
        <v>0</v>
      </c>
      <c r="P42" s="34">
        <v>0</v>
      </c>
      <c r="Q42" s="80"/>
      <c r="R42" s="81"/>
      <c r="S42"/>
    </row>
    <row r="43" spans="2:19" ht="15" x14ac:dyDescent="0.25">
      <c r="B43" s="23">
        <v>31</v>
      </c>
      <c r="C43" s="65" t="s">
        <v>28</v>
      </c>
      <c r="D43" s="30"/>
      <c r="E43" s="33">
        <v>51</v>
      </c>
      <c r="F43" s="33">
        <v>51</v>
      </c>
      <c r="G43" s="34">
        <v>9949404</v>
      </c>
      <c r="H43" s="33"/>
      <c r="I43" s="33">
        <v>51</v>
      </c>
      <c r="J43" s="34">
        <v>9949404</v>
      </c>
      <c r="K43" s="34">
        <f>(J43/I43)</f>
        <v>195086.35294117648</v>
      </c>
      <c r="L43" s="35">
        <v>15</v>
      </c>
      <c r="M43" s="33"/>
      <c r="N43" s="33">
        <v>0</v>
      </c>
      <c r="O43" s="33">
        <v>0</v>
      </c>
      <c r="P43" s="34">
        <v>0</v>
      </c>
      <c r="Q43" s="80"/>
      <c r="R43" s="81"/>
      <c r="S43"/>
    </row>
    <row r="44" spans="2:19" ht="15" x14ac:dyDescent="0.25">
      <c r="B44" s="23">
        <v>32</v>
      </c>
      <c r="C44" s="65"/>
      <c r="D44" s="30"/>
      <c r="E44" s="82"/>
      <c r="F44" s="82"/>
      <c r="G44" s="80"/>
      <c r="H44" s="82"/>
      <c r="I44" s="82"/>
      <c r="J44" s="80"/>
      <c r="K44" s="34"/>
      <c r="L44" s="35"/>
      <c r="M44" s="33"/>
      <c r="N44" s="82"/>
      <c r="O44" s="82"/>
      <c r="P44" s="80"/>
      <c r="Q44" s="80"/>
      <c r="R44" s="81"/>
      <c r="S44"/>
    </row>
    <row r="45" spans="2:19" ht="15" x14ac:dyDescent="0.25">
      <c r="B45" s="23">
        <v>33</v>
      </c>
      <c r="C45" s="63" t="s">
        <v>39</v>
      </c>
      <c r="D45" s="30"/>
      <c r="E45" s="33"/>
      <c r="F45" s="33"/>
      <c r="G45" s="34"/>
      <c r="H45" s="33"/>
      <c r="I45" s="33"/>
      <c r="J45" s="34"/>
      <c r="K45" s="34"/>
      <c r="L45" s="35"/>
      <c r="M45" s="33"/>
      <c r="N45" s="33"/>
      <c r="O45" s="33"/>
      <c r="P45" s="34"/>
      <c r="Q45" s="80"/>
      <c r="R45" s="81"/>
      <c r="S45"/>
    </row>
    <row r="46" spans="2:19" ht="15" x14ac:dyDescent="0.25">
      <c r="B46" s="23">
        <v>34</v>
      </c>
      <c r="C46" s="65" t="s">
        <v>50</v>
      </c>
      <c r="D46" s="30"/>
      <c r="E46" s="33"/>
      <c r="F46" s="33"/>
      <c r="G46" s="34"/>
      <c r="H46" s="33"/>
      <c r="I46" s="33"/>
      <c r="J46" s="34"/>
      <c r="K46" s="34"/>
      <c r="L46" s="35"/>
      <c r="M46" s="33"/>
      <c r="N46" s="33"/>
      <c r="O46" s="33"/>
      <c r="P46" s="34"/>
      <c r="Q46" s="80"/>
      <c r="R46" s="81"/>
      <c r="S46"/>
    </row>
    <row r="47" spans="2:19" ht="15" x14ac:dyDescent="0.25">
      <c r="B47" s="23">
        <v>35</v>
      </c>
      <c r="C47" s="67" t="s">
        <v>61</v>
      </c>
      <c r="D47" s="30"/>
      <c r="E47" s="33"/>
      <c r="F47" s="33"/>
      <c r="G47" s="34"/>
      <c r="H47" s="33"/>
      <c r="I47" s="33"/>
      <c r="J47" s="34"/>
      <c r="K47" s="34"/>
      <c r="L47" s="35"/>
      <c r="M47" s="33"/>
      <c r="N47" s="33"/>
      <c r="O47" s="33"/>
      <c r="P47" s="34"/>
      <c r="Q47" s="80"/>
      <c r="R47" s="81"/>
      <c r="S47"/>
    </row>
    <row r="48" spans="2:19" ht="15" x14ac:dyDescent="0.25">
      <c r="B48" s="23">
        <v>36</v>
      </c>
      <c r="C48" s="67" t="s">
        <v>62</v>
      </c>
      <c r="D48" s="30"/>
      <c r="E48" s="33"/>
      <c r="F48" s="33"/>
      <c r="G48" s="34"/>
      <c r="H48" s="33"/>
      <c r="I48" s="33"/>
      <c r="J48" s="34"/>
      <c r="K48" s="34"/>
      <c r="L48" s="35"/>
      <c r="M48" s="33"/>
      <c r="N48" s="33"/>
      <c r="O48" s="33"/>
      <c r="P48" s="34"/>
      <c r="Q48" s="80"/>
      <c r="R48" s="81"/>
      <c r="S48"/>
    </row>
    <row r="49" spans="2:19" ht="15" x14ac:dyDescent="0.25">
      <c r="B49" s="23">
        <v>37</v>
      </c>
      <c r="C49" s="65" t="s">
        <v>29</v>
      </c>
      <c r="D49" s="30"/>
      <c r="E49" s="33">
        <v>4</v>
      </c>
      <c r="F49" s="33">
        <v>4</v>
      </c>
      <c r="G49" s="34">
        <v>2411183</v>
      </c>
      <c r="H49" s="33"/>
      <c r="I49" s="33">
        <v>4</v>
      </c>
      <c r="J49" s="34">
        <v>2411183</v>
      </c>
      <c r="K49" s="34">
        <f>(J49/I49)</f>
        <v>602795.75</v>
      </c>
      <c r="L49" s="35">
        <v>1</v>
      </c>
      <c r="M49" s="33"/>
      <c r="N49" s="33">
        <v>0</v>
      </c>
      <c r="O49" s="33">
        <v>0</v>
      </c>
      <c r="P49" s="34">
        <v>0</v>
      </c>
      <c r="Q49" s="80"/>
      <c r="R49" s="81"/>
      <c r="S49"/>
    </row>
    <row r="50" spans="2:19" ht="15" x14ac:dyDescent="0.25">
      <c r="B50" s="23">
        <v>38</v>
      </c>
      <c r="C50" s="65" t="s">
        <v>30</v>
      </c>
      <c r="D50" s="30"/>
      <c r="E50" s="33">
        <v>14</v>
      </c>
      <c r="F50" s="33">
        <v>14</v>
      </c>
      <c r="G50" s="34">
        <v>4262332</v>
      </c>
      <c r="H50" s="33"/>
      <c r="I50" s="33">
        <v>14</v>
      </c>
      <c r="J50" s="34">
        <v>4262332</v>
      </c>
      <c r="K50" s="34">
        <f>(J50/I50)</f>
        <v>304452.28571428574</v>
      </c>
      <c r="L50" s="35">
        <v>3</v>
      </c>
      <c r="M50" s="33"/>
      <c r="N50" s="33">
        <v>0</v>
      </c>
      <c r="O50" s="33">
        <v>0</v>
      </c>
      <c r="P50" s="34">
        <v>0</v>
      </c>
      <c r="Q50" s="80"/>
      <c r="R50" s="81"/>
      <c r="S50"/>
    </row>
    <row r="51" spans="2:19" ht="15" x14ac:dyDescent="0.25">
      <c r="B51" s="23">
        <v>39</v>
      </c>
      <c r="C51" s="65"/>
      <c r="D51" s="30"/>
      <c r="E51" s="33"/>
      <c r="F51" s="33"/>
      <c r="G51" s="34"/>
      <c r="H51" s="33"/>
      <c r="I51" s="33"/>
      <c r="J51" s="34"/>
      <c r="K51" s="34"/>
      <c r="L51" s="35"/>
      <c r="M51" s="33"/>
      <c r="N51" s="33"/>
      <c r="O51" s="33"/>
      <c r="P51" s="34"/>
      <c r="Q51" s="80"/>
      <c r="R51" s="81"/>
      <c r="S51"/>
    </row>
    <row r="52" spans="2:19" ht="15" x14ac:dyDescent="0.25">
      <c r="B52" s="23">
        <v>40</v>
      </c>
      <c r="C52" s="63" t="s">
        <v>40</v>
      </c>
      <c r="D52" s="30"/>
      <c r="E52" s="33"/>
      <c r="F52" s="33"/>
      <c r="G52" s="34"/>
      <c r="H52" s="33"/>
      <c r="I52" s="33"/>
      <c r="J52" s="34"/>
      <c r="K52" s="34"/>
      <c r="L52" s="35"/>
      <c r="M52" s="33"/>
      <c r="N52" s="33"/>
      <c r="O52" s="33"/>
      <c r="P52" s="34"/>
      <c r="Q52" s="80"/>
      <c r="R52" s="81"/>
      <c r="S52"/>
    </row>
    <row r="53" spans="2:19" ht="15" x14ac:dyDescent="0.25">
      <c r="B53" s="23">
        <v>41</v>
      </c>
      <c r="C53" s="65" t="s">
        <v>51</v>
      </c>
      <c r="D53" s="30"/>
      <c r="E53" s="33"/>
      <c r="F53" s="33"/>
      <c r="G53" s="34"/>
      <c r="H53" s="33"/>
      <c r="I53" s="33"/>
      <c r="J53" s="34"/>
      <c r="K53" s="34"/>
      <c r="L53" s="35"/>
      <c r="M53" s="33"/>
      <c r="N53" s="33"/>
      <c r="O53" s="33"/>
      <c r="P53" s="34"/>
      <c r="Q53" s="80"/>
      <c r="R53" s="81"/>
      <c r="S53"/>
    </row>
    <row r="54" spans="2:19" ht="15" x14ac:dyDescent="0.25">
      <c r="B54" s="23">
        <v>42</v>
      </c>
      <c r="C54" s="67" t="s">
        <v>63</v>
      </c>
      <c r="D54" s="30"/>
      <c r="E54" s="33"/>
      <c r="F54" s="33"/>
      <c r="G54" s="34"/>
      <c r="H54" s="33"/>
      <c r="I54" s="33"/>
      <c r="J54" s="34"/>
      <c r="K54" s="34"/>
      <c r="L54" s="35"/>
      <c r="M54" s="33"/>
      <c r="N54" s="33"/>
      <c r="O54" s="33"/>
      <c r="P54" s="34"/>
      <c r="Q54" s="80"/>
      <c r="R54" s="81"/>
      <c r="S54"/>
    </row>
    <row r="55" spans="2:19" ht="15" x14ac:dyDescent="0.25">
      <c r="B55" s="23">
        <v>43</v>
      </c>
      <c r="C55" s="67" t="s">
        <v>64</v>
      </c>
      <c r="D55" s="30"/>
      <c r="E55" s="33"/>
      <c r="F55" s="33"/>
      <c r="G55" s="34"/>
      <c r="H55" s="33"/>
      <c r="I55" s="33"/>
      <c r="J55" s="34"/>
      <c r="K55" s="34"/>
      <c r="L55" s="35"/>
      <c r="M55" s="33"/>
      <c r="N55" s="33"/>
      <c r="O55" s="33"/>
      <c r="P55" s="34"/>
      <c r="Q55" s="80"/>
      <c r="R55" s="81"/>
      <c r="S55"/>
    </row>
    <row r="56" spans="2:19" ht="15" x14ac:dyDescent="0.25">
      <c r="B56" s="23">
        <v>44</v>
      </c>
      <c r="C56" s="65" t="s">
        <v>31</v>
      </c>
      <c r="D56" s="30"/>
      <c r="E56" s="33">
        <v>1</v>
      </c>
      <c r="F56" s="33">
        <v>1</v>
      </c>
      <c r="G56" s="34">
        <v>443935</v>
      </c>
      <c r="H56" s="33"/>
      <c r="I56" s="33">
        <v>1</v>
      </c>
      <c r="J56" s="34">
        <v>443935</v>
      </c>
      <c r="K56" s="34">
        <f>(J56/I56)</f>
        <v>443935</v>
      </c>
      <c r="L56" s="35">
        <v>2</v>
      </c>
      <c r="M56" s="33"/>
      <c r="N56" s="33">
        <v>0</v>
      </c>
      <c r="O56" s="33">
        <v>0</v>
      </c>
      <c r="P56" s="34">
        <v>0</v>
      </c>
      <c r="Q56" s="80"/>
      <c r="R56" s="81"/>
      <c r="S56"/>
    </row>
    <row r="57" spans="2:19" ht="15" x14ac:dyDescent="0.25">
      <c r="B57" s="23">
        <v>45</v>
      </c>
      <c r="C57" s="65" t="s">
        <v>52</v>
      </c>
      <c r="D57" s="30"/>
      <c r="E57" s="33"/>
      <c r="F57" s="33"/>
      <c r="G57" s="34"/>
      <c r="H57" s="33"/>
      <c r="I57" s="33"/>
      <c r="J57" s="34"/>
      <c r="K57" s="34"/>
      <c r="L57" s="35"/>
      <c r="M57" s="33"/>
      <c r="N57" s="33"/>
      <c r="O57" s="33"/>
      <c r="P57" s="34"/>
      <c r="Q57" s="80"/>
      <c r="R57" s="81"/>
      <c r="S57"/>
    </row>
    <row r="58" spans="2:19" ht="15" x14ac:dyDescent="0.25">
      <c r="B58" s="23">
        <v>46</v>
      </c>
      <c r="C58" s="67" t="s">
        <v>65</v>
      </c>
      <c r="D58" s="30"/>
      <c r="E58" s="33">
        <v>0</v>
      </c>
      <c r="F58" s="33">
        <v>0</v>
      </c>
      <c r="G58" s="34">
        <v>0</v>
      </c>
      <c r="H58" s="33"/>
      <c r="I58" s="33">
        <v>0</v>
      </c>
      <c r="J58" s="34">
        <v>0</v>
      </c>
      <c r="K58" s="34"/>
      <c r="L58" s="35"/>
      <c r="M58" s="33"/>
      <c r="N58" s="33">
        <v>0</v>
      </c>
      <c r="O58" s="33">
        <v>0</v>
      </c>
      <c r="P58" s="34">
        <v>0</v>
      </c>
      <c r="Q58" s="80"/>
      <c r="R58" s="81"/>
      <c r="S58"/>
    </row>
    <row r="59" spans="2:19" ht="15" x14ac:dyDescent="0.25">
      <c r="B59" s="23">
        <v>47</v>
      </c>
      <c r="C59" s="67" t="s">
        <v>66</v>
      </c>
      <c r="D59" s="30"/>
      <c r="E59" s="33"/>
      <c r="F59" s="33"/>
      <c r="G59" s="34"/>
      <c r="H59" s="33"/>
      <c r="I59" s="33"/>
      <c r="J59" s="34"/>
      <c r="K59" s="34"/>
      <c r="L59" s="35"/>
      <c r="M59" s="33"/>
      <c r="N59" s="33"/>
      <c r="O59" s="33"/>
      <c r="P59" s="34"/>
      <c r="Q59" s="80"/>
      <c r="R59" s="81"/>
      <c r="S59"/>
    </row>
    <row r="60" spans="2:19" ht="15" x14ac:dyDescent="0.25">
      <c r="B60" s="23">
        <v>48</v>
      </c>
      <c r="C60" s="65" t="s">
        <v>32</v>
      </c>
      <c r="D60" s="30"/>
      <c r="E60" s="33">
        <v>11</v>
      </c>
      <c r="F60" s="33">
        <v>11</v>
      </c>
      <c r="G60" s="34">
        <v>2965000</v>
      </c>
      <c r="H60" s="33"/>
      <c r="I60" s="33">
        <v>11</v>
      </c>
      <c r="J60" s="34">
        <v>2965000</v>
      </c>
      <c r="K60" s="34">
        <f>(J60/I60)</f>
        <v>269545.45454545453</v>
      </c>
      <c r="L60" s="35">
        <v>4</v>
      </c>
      <c r="M60" s="33"/>
      <c r="N60" s="33">
        <v>0</v>
      </c>
      <c r="O60" s="33">
        <v>0</v>
      </c>
      <c r="P60" s="34">
        <v>0</v>
      </c>
      <c r="Q60" s="80"/>
      <c r="R60" s="81"/>
      <c r="S60"/>
    </row>
    <row r="61" spans="2:19" ht="15" x14ac:dyDescent="0.25">
      <c r="B61" s="23">
        <v>49</v>
      </c>
      <c r="C61" s="65" t="s">
        <v>53</v>
      </c>
      <c r="D61" s="30"/>
      <c r="E61" s="33"/>
      <c r="F61" s="33"/>
      <c r="G61" s="34"/>
      <c r="H61" s="33"/>
      <c r="I61" s="33"/>
      <c r="J61" s="34"/>
      <c r="K61" s="34"/>
      <c r="L61" s="35"/>
      <c r="M61" s="33"/>
      <c r="N61" s="33"/>
      <c r="O61" s="33"/>
      <c r="P61" s="34"/>
      <c r="Q61" s="80"/>
      <c r="R61" s="81"/>
      <c r="S61"/>
    </row>
    <row r="62" spans="2:19" ht="15" x14ac:dyDescent="0.25">
      <c r="B62" s="23">
        <v>50</v>
      </c>
      <c r="C62" s="67" t="s">
        <v>67</v>
      </c>
      <c r="D62" s="30"/>
      <c r="E62" s="33">
        <v>5</v>
      </c>
      <c r="F62" s="33">
        <v>5</v>
      </c>
      <c r="G62" s="34">
        <v>1589898</v>
      </c>
      <c r="H62" s="33"/>
      <c r="I62" s="33">
        <v>5</v>
      </c>
      <c r="J62" s="34">
        <v>1589898</v>
      </c>
      <c r="K62" s="34">
        <f t="shared" ref="K62" si="14">(J62/I62)</f>
        <v>317979.59999999998</v>
      </c>
      <c r="L62" s="35"/>
      <c r="M62" s="33"/>
      <c r="N62" s="33">
        <v>0</v>
      </c>
      <c r="O62" s="33">
        <v>0</v>
      </c>
      <c r="P62" s="34">
        <v>0</v>
      </c>
      <c r="Q62" s="80"/>
      <c r="R62" s="81"/>
      <c r="S62"/>
    </row>
    <row r="63" spans="2:19" ht="15" x14ac:dyDescent="0.25">
      <c r="B63" s="23">
        <v>51</v>
      </c>
      <c r="C63" s="68"/>
      <c r="D63" s="30"/>
      <c r="E63" s="33"/>
      <c r="F63" s="33"/>
      <c r="G63" s="34"/>
      <c r="H63" s="33"/>
      <c r="I63" s="33"/>
      <c r="J63" s="34"/>
      <c r="K63" s="34"/>
      <c r="L63" s="35"/>
      <c r="M63" s="33"/>
      <c r="N63" s="33"/>
      <c r="O63" s="33"/>
      <c r="P63" s="34"/>
      <c r="Q63" s="80"/>
      <c r="R63" s="81"/>
      <c r="S63"/>
    </row>
    <row r="64" spans="2:19" ht="15" x14ac:dyDescent="0.25">
      <c r="B64" s="23">
        <v>52</v>
      </c>
      <c r="C64" s="63" t="s">
        <v>41</v>
      </c>
      <c r="D64" s="30"/>
      <c r="E64" s="33"/>
      <c r="F64" s="33"/>
      <c r="G64" s="34"/>
      <c r="H64" s="33"/>
      <c r="I64" s="33"/>
      <c r="J64" s="34"/>
      <c r="K64" s="34"/>
      <c r="L64" s="35"/>
      <c r="M64" s="33"/>
      <c r="N64" s="33"/>
      <c r="O64" s="33"/>
      <c r="P64" s="34"/>
      <c r="Q64" s="80"/>
      <c r="R64" s="81"/>
    </row>
    <row r="65" spans="2:19" ht="15" x14ac:dyDescent="0.25">
      <c r="B65" s="23">
        <v>53</v>
      </c>
      <c r="C65" s="65" t="s">
        <v>54</v>
      </c>
      <c r="D65" s="30"/>
      <c r="E65" s="33"/>
      <c r="F65" s="33"/>
      <c r="G65" s="34"/>
      <c r="H65" s="33"/>
      <c r="I65" s="33"/>
      <c r="J65" s="34"/>
      <c r="K65" s="34"/>
      <c r="L65" s="35"/>
      <c r="M65" s="33"/>
      <c r="N65" s="33"/>
      <c r="O65" s="33"/>
      <c r="P65" s="34"/>
      <c r="Q65" s="80"/>
      <c r="R65" s="81"/>
    </row>
    <row r="66" spans="2:19" ht="15" x14ac:dyDescent="0.25">
      <c r="B66" s="23">
        <v>54</v>
      </c>
      <c r="C66" s="65" t="s">
        <v>68</v>
      </c>
      <c r="D66" s="30"/>
      <c r="E66" s="33">
        <v>4</v>
      </c>
      <c r="F66" s="33">
        <v>4</v>
      </c>
      <c r="G66" s="34">
        <v>550707</v>
      </c>
      <c r="H66" s="33"/>
      <c r="I66" s="33">
        <v>4</v>
      </c>
      <c r="J66" s="34">
        <v>550707</v>
      </c>
      <c r="K66" s="34">
        <f>(J66/I66)</f>
        <v>137676.75</v>
      </c>
      <c r="L66" s="35">
        <v>18</v>
      </c>
      <c r="M66" s="33"/>
      <c r="N66" s="33">
        <v>0</v>
      </c>
      <c r="O66" s="33">
        <v>0</v>
      </c>
      <c r="P66" s="34">
        <v>0</v>
      </c>
      <c r="Q66" s="80"/>
      <c r="R66" s="81"/>
    </row>
    <row r="67" spans="2:19" ht="15" x14ac:dyDescent="0.25">
      <c r="B67" s="23">
        <v>55</v>
      </c>
      <c r="C67" s="65" t="s">
        <v>33</v>
      </c>
      <c r="D67" s="30"/>
      <c r="E67" s="33">
        <v>7</v>
      </c>
      <c r="F67" s="33">
        <v>8</v>
      </c>
      <c r="G67" s="34">
        <v>1357393</v>
      </c>
      <c r="H67" s="33"/>
      <c r="I67" s="33">
        <v>6</v>
      </c>
      <c r="J67" s="34">
        <v>1157112</v>
      </c>
      <c r="K67" s="34">
        <f>(J67/I67)</f>
        <v>192852</v>
      </c>
      <c r="L67" s="35">
        <v>16</v>
      </c>
      <c r="M67" s="33"/>
      <c r="N67" s="33">
        <v>0</v>
      </c>
      <c r="O67" s="33">
        <v>0</v>
      </c>
      <c r="P67" s="34">
        <v>0</v>
      </c>
      <c r="Q67" s="80"/>
      <c r="R67" s="81"/>
    </row>
    <row r="68" spans="2:19" ht="15" x14ac:dyDescent="0.25">
      <c r="B68" s="23">
        <v>56</v>
      </c>
      <c r="C68" s="65" t="s">
        <v>69</v>
      </c>
      <c r="D68" s="30"/>
      <c r="E68" s="33"/>
      <c r="F68" s="33"/>
      <c r="G68" s="34"/>
      <c r="H68" s="33"/>
      <c r="I68" s="33"/>
      <c r="J68" s="34"/>
      <c r="K68" s="34"/>
      <c r="L68" s="35"/>
      <c r="M68" s="33"/>
      <c r="N68" s="33"/>
      <c r="O68" s="33"/>
      <c r="P68" s="34"/>
      <c r="Q68" s="80"/>
      <c r="R68" s="81"/>
    </row>
    <row r="69" spans="2:19" ht="15" x14ac:dyDescent="0.25">
      <c r="B69" s="23">
        <v>57</v>
      </c>
      <c r="C69" s="67" t="s">
        <v>70</v>
      </c>
      <c r="D69" s="30"/>
      <c r="E69" s="33">
        <v>3</v>
      </c>
      <c r="F69" s="33">
        <v>3</v>
      </c>
      <c r="G69" s="34">
        <v>1001600</v>
      </c>
      <c r="H69" s="33"/>
      <c r="I69" s="33">
        <v>3</v>
      </c>
      <c r="J69" s="34">
        <v>1001600</v>
      </c>
      <c r="K69" s="34">
        <f t="shared" ref="K69" si="15">(J69/I69)</f>
        <v>333866.66666666669</v>
      </c>
      <c r="L69" s="35"/>
      <c r="M69" s="33"/>
      <c r="N69" s="33">
        <v>0</v>
      </c>
      <c r="O69" s="33">
        <v>0</v>
      </c>
      <c r="P69" s="34">
        <v>0</v>
      </c>
      <c r="Q69" s="80"/>
      <c r="R69" s="81"/>
    </row>
    <row r="70" spans="2:19" ht="15.75" thickBot="1" x14ac:dyDescent="0.3">
      <c r="B70" s="17"/>
      <c r="C70" s="69"/>
      <c r="D70" s="70"/>
      <c r="E70" s="71"/>
      <c r="F70" s="71"/>
      <c r="G70" s="72"/>
      <c r="H70" s="71"/>
      <c r="I70" s="71"/>
      <c r="J70" s="72"/>
      <c r="K70" s="72"/>
      <c r="L70" s="73"/>
      <c r="M70" s="71"/>
      <c r="N70" s="71"/>
      <c r="O70" s="71"/>
      <c r="P70" s="72"/>
      <c r="Q70" s="72"/>
      <c r="R70" s="74"/>
    </row>
    <row r="71" spans="2:19" ht="15.75" thickTop="1" x14ac:dyDescent="0.25">
      <c r="B71" s="17"/>
      <c r="C71" s="18"/>
    </row>
    <row r="72" spans="2:19" ht="15" x14ac:dyDescent="0.25">
      <c r="B72" s="17"/>
      <c r="C72" s="20" t="s">
        <v>71</v>
      </c>
    </row>
    <row r="73" spans="2:19" ht="15" x14ac:dyDescent="0.25">
      <c r="B73" s="17"/>
      <c r="C73" s="20" t="s">
        <v>34</v>
      </c>
    </row>
    <row r="74" spans="2:19" ht="15" x14ac:dyDescent="0.25">
      <c r="B74" s="17"/>
      <c r="C74" s="21" t="s">
        <v>35</v>
      </c>
    </row>
    <row r="75" spans="2:19" ht="15" x14ac:dyDescent="0.25">
      <c r="B75" s="17"/>
      <c r="C75" s="21" t="s">
        <v>36</v>
      </c>
    </row>
    <row r="76" spans="2:19" ht="15" x14ac:dyDescent="0.25">
      <c r="B76" s="17"/>
      <c r="C76" s="21" t="s">
        <v>37</v>
      </c>
    </row>
    <row r="77" spans="2:19" ht="15" x14ac:dyDescent="0.25">
      <c r="B77" s="17"/>
      <c r="C77" s="21" t="s">
        <v>55</v>
      </c>
    </row>
    <row r="78" spans="2:19" ht="15" x14ac:dyDescent="0.25">
      <c r="B78" s="16"/>
      <c r="C78" s="21" t="s">
        <v>56</v>
      </c>
    </row>
    <row r="79" spans="2:19" ht="15" x14ac:dyDescent="0.25">
      <c r="B79" s="17"/>
      <c r="C79" s="21" t="s">
        <v>57</v>
      </c>
    </row>
    <row r="80" spans="2:19" ht="15" x14ac:dyDescent="0.25">
      <c r="B80" s="17"/>
      <c r="C80" s="22" t="s">
        <v>58</v>
      </c>
      <c r="D80" s="10"/>
      <c r="E80" s="9"/>
      <c r="F80" s="9"/>
      <c r="G80" s="15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  <c r="S80"/>
    </row>
    <row r="81" spans="2:19" ht="15" x14ac:dyDescent="0.25">
      <c r="B81" s="17"/>
      <c r="C81" s="22" t="s">
        <v>59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22" t="s">
        <v>60</v>
      </c>
      <c r="D82" s="14"/>
      <c r="E82" s="11"/>
      <c r="F82" s="11"/>
      <c r="G82" s="12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22"/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2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8A019-D1BD-4349-8A59-E19239ACBA8F}"/>
</file>

<file path=customXml/itemProps2.xml><?xml version="1.0" encoding="utf-8"?>
<ds:datastoreItem xmlns:ds="http://schemas.openxmlformats.org/officeDocument/2006/customXml" ds:itemID="{2F41B83D-F835-485A-8C8E-FAA4F4CC7401}"/>
</file>

<file path=customXml/itemProps3.xml><?xml version="1.0" encoding="utf-8"?>
<ds:datastoreItem xmlns:ds="http://schemas.openxmlformats.org/officeDocument/2006/customXml" ds:itemID="{C93E048A-A914-4BE5-8449-B209B4259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2016-12-28T15:09:26Z</cp:lastPrinted>
  <dcterms:created xsi:type="dcterms:W3CDTF">2003-04-24T14:06:32Z</dcterms:created>
  <dcterms:modified xsi:type="dcterms:W3CDTF">2017-01-24T17:08:10Z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