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1" sheetId="1" r:id="rId1"/>
  </sheets>
  <calcPr calcId="171027"/>
</workbook>
</file>

<file path=xl/calcChain.xml><?xml version="1.0" encoding="utf-8"?>
<calcChain xmlns="http://schemas.openxmlformats.org/spreadsheetml/2006/main">
  <c r="K60" i="1" l="1"/>
  <c r="K67" i="1"/>
  <c r="E38" i="1"/>
  <c r="F38" i="1"/>
  <c r="G38" i="1"/>
  <c r="I38" i="1"/>
  <c r="J38" i="1"/>
  <c r="K38" i="1" s="1"/>
  <c r="E33" i="1"/>
  <c r="F33" i="1"/>
  <c r="G33" i="1"/>
  <c r="I33" i="1"/>
  <c r="J33" i="1"/>
  <c r="E25" i="1"/>
  <c r="F25" i="1"/>
  <c r="G25" i="1"/>
  <c r="I25" i="1"/>
  <c r="J25" i="1"/>
  <c r="K65" i="1"/>
  <c r="K64" i="1"/>
  <c r="K58" i="1"/>
  <c r="K54" i="1"/>
  <c r="K48" i="1"/>
  <c r="K47" i="1"/>
  <c r="K41" i="1"/>
  <c r="K40" i="1"/>
  <c r="K39" i="1"/>
  <c r="K36" i="1"/>
  <c r="K35" i="1"/>
  <c r="K34" i="1"/>
  <c r="K31" i="1"/>
  <c r="K30" i="1"/>
  <c r="K29" i="1"/>
  <c r="K28" i="1"/>
  <c r="K27" i="1"/>
  <c r="K26" i="1"/>
  <c r="R65" i="1"/>
  <c r="Q65" i="1"/>
  <c r="R58" i="1"/>
  <c r="Q58" i="1"/>
  <c r="R41" i="1"/>
  <c r="Q41" i="1"/>
  <c r="R36" i="1"/>
  <c r="Q36" i="1"/>
  <c r="R35" i="1"/>
  <c r="Q35" i="1"/>
  <c r="R34" i="1"/>
  <c r="Q34" i="1"/>
  <c r="R31" i="1"/>
  <c r="Q31" i="1"/>
  <c r="R30" i="1"/>
  <c r="Q30" i="1"/>
  <c r="R27" i="1"/>
  <c r="Q27" i="1"/>
  <c r="R26" i="1"/>
  <c r="Q26" i="1"/>
  <c r="N33" i="1"/>
  <c r="O33" i="1"/>
  <c r="P33" i="1"/>
  <c r="N25" i="1"/>
  <c r="O25" i="1"/>
  <c r="P25" i="1"/>
  <c r="R25" i="1" s="1"/>
  <c r="K13" i="1"/>
  <c r="R13" i="1"/>
  <c r="Q13" i="1"/>
  <c r="P22" i="1"/>
  <c r="O22" i="1"/>
  <c r="N22" i="1"/>
  <c r="J22" i="1"/>
  <c r="I22" i="1"/>
  <c r="G22" i="1"/>
  <c r="F22" i="1"/>
  <c r="E22" i="1"/>
  <c r="P21" i="1"/>
  <c r="O21" i="1"/>
  <c r="N21" i="1"/>
  <c r="J21" i="1"/>
  <c r="I21" i="1"/>
  <c r="G21" i="1"/>
  <c r="F21" i="1"/>
  <c r="E21" i="1"/>
  <c r="P20" i="1"/>
  <c r="P19" i="1" s="1"/>
  <c r="O20" i="1"/>
  <c r="N20" i="1"/>
  <c r="J20" i="1"/>
  <c r="I20" i="1"/>
  <c r="I19" i="1" s="1"/>
  <c r="G20" i="1"/>
  <c r="G19" i="1" s="1"/>
  <c r="F20" i="1"/>
  <c r="F19" i="1" s="1"/>
  <c r="E20" i="1"/>
  <c r="E19" i="1" s="1"/>
  <c r="P18" i="1"/>
  <c r="O18" i="1"/>
  <c r="N18" i="1"/>
  <c r="J18" i="1"/>
  <c r="I18" i="1"/>
  <c r="G18" i="1"/>
  <c r="F18" i="1"/>
  <c r="E18" i="1"/>
  <c r="P17" i="1"/>
  <c r="O17" i="1"/>
  <c r="N17" i="1"/>
  <c r="J17" i="1"/>
  <c r="I17" i="1"/>
  <c r="G17" i="1"/>
  <c r="F17" i="1"/>
  <c r="E17" i="1"/>
  <c r="R33" i="1" l="1"/>
  <c r="K25" i="1"/>
  <c r="Q33" i="1"/>
  <c r="K33" i="1"/>
  <c r="R21" i="1"/>
  <c r="N19" i="1"/>
  <c r="Q19" i="1" s="1"/>
  <c r="K22" i="1"/>
  <c r="K17" i="1"/>
  <c r="R17" i="1"/>
  <c r="O19" i="1"/>
  <c r="O15" i="1" s="1"/>
  <c r="R20" i="1"/>
  <c r="Q20" i="1"/>
  <c r="Q25" i="1"/>
  <c r="K20" i="1"/>
  <c r="J19" i="1"/>
  <c r="K19" i="1" s="1"/>
  <c r="F15" i="1"/>
  <c r="K21" i="1"/>
  <c r="R18" i="1"/>
  <c r="Q17" i="1"/>
  <c r="E15" i="1"/>
  <c r="J15" i="1"/>
  <c r="G15" i="1"/>
  <c r="Q21" i="1"/>
  <c r="I15" i="1"/>
  <c r="K18" i="1"/>
  <c r="Q18" i="1"/>
  <c r="P15" i="1"/>
  <c r="R19" i="1" l="1"/>
  <c r="N15" i="1"/>
  <c r="Q15" i="1" s="1"/>
  <c r="K15" i="1"/>
  <c r="R15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<sst xmlns="http://schemas.openxmlformats.org/spreadsheetml/2006/main" count="83" uniqueCount="74">
  <si>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</si>
  <si>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</si>
  <si>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</si>
  <si>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</si>
  <si>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</si>
  <si>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</si>
  <si>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</si>
  <si>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</si>
  <si>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</si>
  <si>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</si>
  <si>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</si>
  <si>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</si>
  <si>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</si>
  <si>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</si>
  <si>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</si>
  <si>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</si>
  <si>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</si>
  <si>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</si>
  <si>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</si>
  <si>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</si>
  <si>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</si>
  <si>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</si>
  <si>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</si>
  <si>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</si>
  <si>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</si>
  <si>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</si>
  <si>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</si>
  <si>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</si>
  <si>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</si>
  <si>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</si>
  <si>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</si>
  <si>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</si>
  <si>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</si>
  <si>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</si>
  <si>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</si>
  <si>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</si>
  <si>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</si>
  <si>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</si>
  <si>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</si>
  <si>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</si>
  <si>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</si>
  <si>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</si>
  <si>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</si>
  <si>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</si>
  <si>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</si>
  <si>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</si>
  <si>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</si>
  <si>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</si>
  <si>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</si>
  <si>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</si>
  <si>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</si>
  <si>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</si>
  <si>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</si>
  <si>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</si>
  <si>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</si>
  <si>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</si>
  <si>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</si>
  <si>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</si>
  <si>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</si>
  <si>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</si>
  <si>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</si>
  <si>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</si>
  <si>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</si>
  <si>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</si>
  <si>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CONSTRUCTION AND VALUE :  YEAR TO DATE APRIL 2016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</si>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</sst>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2" fontId="13" fillId="0" borderId="4" xfId="0" applyNumberFormat="1" applyFont="1" applyBorder="1"/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41" fontId="1" fillId="0" borderId="0" xfId="0" applyNumberFormat="1" applyFont="1" applyBorder="1"/>
    <xf numFmtId="42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workbookViewId="0">
      <selection activeCell="G19" sqref="G19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64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8"/>
      <c r="D4" s="39"/>
      <c r="E4" s="40"/>
      <c r="F4" s="41"/>
      <c r="G4" s="42"/>
      <c r="H4" s="41"/>
      <c r="I4" s="41"/>
      <c r="J4" s="42"/>
      <c r="K4" s="42"/>
      <c r="L4" s="43"/>
      <c r="M4" s="41"/>
      <c r="N4" s="41"/>
      <c r="O4" s="41"/>
      <c r="P4" s="42"/>
      <c r="Q4" s="42"/>
      <c r="R4" s="44"/>
      <c r="S4"/>
      <c r="T4"/>
    </row>
    <row r="5" spans="1:20" ht="18.75" x14ac:dyDescent="0.3">
      <c r="B5" s="10"/>
      <c r="C5" s="45"/>
      <c r="D5" s="24"/>
      <c r="E5" s="20" t="s">
        <v>65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6"/>
      <c r="S5"/>
      <c r="T5"/>
    </row>
    <row r="6" spans="1:20" ht="15" x14ac:dyDescent="0.25">
      <c r="B6" s="10"/>
      <c r="C6" s="47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8"/>
      <c r="S6"/>
      <c r="T6"/>
    </row>
    <row r="7" spans="1:20" ht="15" x14ac:dyDescent="0.25">
      <c r="B7" s="10"/>
      <c r="C7" s="62"/>
      <c r="D7" s="25"/>
      <c r="E7" s="68" t="s">
        <v>73</v>
      </c>
      <c r="F7" s="68"/>
      <c r="G7" s="69"/>
      <c r="H7" s="28"/>
      <c r="I7" s="68" t="s">
        <v>0</v>
      </c>
      <c r="J7" s="69"/>
      <c r="K7" s="69"/>
      <c r="L7" s="70"/>
      <c r="M7" s="26"/>
      <c r="N7" s="68" t="s">
        <v>1</v>
      </c>
      <c r="O7" s="68"/>
      <c r="P7" s="69"/>
      <c r="Q7" s="69"/>
      <c r="R7" s="71"/>
      <c r="S7"/>
      <c r="T7"/>
    </row>
    <row r="8" spans="1:20" ht="15" x14ac:dyDescent="0.25">
      <c r="B8" s="10"/>
      <c r="C8" s="62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72"/>
      <c r="N8" s="28"/>
      <c r="O8" s="28"/>
      <c r="P8" s="29"/>
      <c r="Q8" s="29"/>
      <c r="R8" s="48"/>
      <c r="S8"/>
      <c r="T8"/>
    </row>
    <row r="9" spans="1:20" ht="15" x14ac:dyDescent="0.25">
      <c r="B9" s="10"/>
      <c r="C9" s="62"/>
      <c r="D9" s="25"/>
      <c r="E9" s="72"/>
      <c r="F9" s="72"/>
      <c r="G9" s="31"/>
      <c r="H9" s="28"/>
      <c r="I9" s="28"/>
      <c r="J9" s="29"/>
      <c r="K9" s="29"/>
      <c r="L9" s="30" t="s">
        <v>12</v>
      </c>
      <c r="M9" s="72"/>
      <c r="N9" s="72"/>
      <c r="O9" s="72"/>
      <c r="P9" s="31"/>
      <c r="Q9" s="69" t="s">
        <v>2</v>
      </c>
      <c r="R9" s="71"/>
      <c r="S9"/>
      <c r="T9"/>
    </row>
    <row r="10" spans="1:20" ht="15" x14ac:dyDescent="0.25">
      <c r="B10" s="10"/>
      <c r="C10" s="62"/>
      <c r="D10" s="25"/>
      <c r="E10" s="72"/>
      <c r="F10" s="72"/>
      <c r="G10" s="31"/>
      <c r="H10" s="28"/>
      <c r="I10" s="72"/>
      <c r="J10" s="31" t="s">
        <v>3</v>
      </c>
      <c r="K10" s="31" t="s">
        <v>4</v>
      </c>
      <c r="L10" s="30" t="s">
        <v>10</v>
      </c>
      <c r="M10" s="72"/>
      <c r="N10" s="72" t="s">
        <v>3</v>
      </c>
      <c r="O10" s="72"/>
      <c r="P10" s="31"/>
      <c r="Q10" s="31"/>
      <c r="R10" s="49"/>
      <c r="S10"/>
      <c r="T10"/>
    </row>
    <row r="11" spans="1:20" ht="17.25" x14ac:dyDescent="0.4">
      <c r="B11" s="10"/>
      <c r="C11" s="73" t="s">
        <v>5</v>
      </c>
      <c r="D11" s="25"/>
      <c r="E11" s="74" t="s">
        <v>6</v>
      </c>
      <c r="F11" s="74" t="s">
        <v>7</v>
      </c>
      <c r="G11" s="75" t="s">
        <v>8</v>
      </c>
      <c r="H11" s="28"/>
      <c r="I11" s="74" t="s">
        <v>7</v>
      </c>
      <c r="J11" s="75" t="s">
        <v>8</v>
      </c>
      <c r="K11" s="75" t="s">
        <v>8</v>
      </c>
      <c r="L11" s="76" t="s">
        <v>13</v>
      </c>
      <c r="M11" s="72"/>
      <c r="N11" s="77" t="s">
        <v>6</v>
      </c>
      <c r="O11" s="74" t="s">
        <v>7</v>
      </c>
      <c r="P11" s="75" t="s">
        <v>8</v>
      </c>
      <c r="Q11" s="75" t="s">
        <v>9</v>
      </c>
      <c r="R11" s="78" t="s">
        <v>10</v>
      </c>
      <c r="S11"/>
      <c r="T11"/>
    </row>
    <row r="12" spans="1:20" ht="15" x14ac:dyDescent="0.25">
      <c r="B12" s="5"/>
      <c r="C12" s="60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9"/>
      <c r="S12"/>
      <c r="T12"/>
    </row>
    <row r="13" spans="1:20" ht="15" x14ac:dyDescent="0.25">
      <c r="A13" s="2"/>
      <c r="B13" s="14">
        <v>1</v>
      </c>
      <c r="C13" s="61" t="s">
        <v>66</v>
      </c>
      <c r="D13" s="34"/>
      <c r="E13" s="32">
        <v>3458</v>
      </c>
      <c r="F13" s="32">
        <v>5013</v>
      </c>
      <c r="G13" s="33">
        <v>960686000</v>
      </c>
      <c r="H13" s="32"/>
      <c r="I13" s="32">
        <v>3390</v>
      </c>
      <c r="J13" s="33">
        <v>746893000</v>
      </c>
      <c r="K13" s="33">
        <f>(J13/I13)</f>
        <v>220322.41887905606</v>
      </c>
      <c r="L13" s="34"/>
      <c r="M13" s="34"/>
      <c r="N13" s="32">
        <v>35</v>
      </c>
      <c r="O13" s="32">
        <v>1555</v>
      </c>
      <c r="P13" s="33">
        <v>206518000</v>
      </c>
      <c r="Q13" s="33">
        <f>(P13/N13)</f>
        <v>5900514.2857142854</v>
      </c>
      <c r="R13" s="50">
        <f>(P13/O13)</f>
        <v>132809.00321543409</v>
      </c>
      <c r="T13" s="2"/>
    </row>
    <row r="14" spans="1:20" ht="15" x14ac:dyDescent="0.25">
      <c r="A14" s="2"/>
      <c r="B14" s="14">
        <v>2</v>
      </c>
      <c r="C14" s="62"/>
      <c r="D14" s="34"/>
      <c r="E14" s="32"/>
      <c r="F14" s="32"/>
      <c r="G14" s="33"/>
      <c r="H14" s="32"/>
      <c r="I14" s="32"/>
      <c r="J14" s="33"/>
      <c r="K14" s="33"/>
      <c r="L14" s="35"/>
      <c r="M14" s="32"/>
      <c r="N14" s="32"/>
      <c r="O14" s="32"/>
      <c r="P14" s="33"/>
      <c r="Q14" s="33"/>
      <c r="R14" s="50"/>
      <c r="S14"/>
      <c r="T14" s="2"/>
    </row>
    <row r="15" spans="1:20" ht="15" x14ac:dyDescent="0.25">
      <c r="A15" s="2"/>
      <c r="B15" s="14">
        <v>3</v>
      </c>
      <c r="C15" s="63" t="s">
        <v>67</v>
      </c>
      <c r="D15" s="34"/>
      <c r="E15" s="32">
        <f>(E17+E18+E19)</f>
        <v>3287</v>
      </c>
      <c r="F15" s="32">
        <f>(F17+F18+F19)</f>
        <v>4842</v>
      </c>
      <c r="G15" s="33">
        <f>(G17+G18+G19)</f>
        <v>915944956</v>
      </c>
      <c r="H15" s="32"/>
      <c r="I15" s="32">
        <f>(I17+I18+I19)</f>
        <v>3219</v>
      </c>
      <c r="J15" s="33">
        <f>(J17+J18+J19)</f>
        <v>702152327</v>
      </c>
      <c r="K15" s="33">
        <f>(J15/I15)</f>
        <v>218127.47033240137</v>
      </c>
      <c r="L15" s="35"/>
      <c r="M15" s="32"/>
      <c r="N15" s="32">
        <f>(N17+N18+N19)</f>
        <v>35</v>
      </c>
      <c r="O15" s="32">
        <f>(O17+O18+O19)</f>
        <v>1555</v>
      </c>
      <c r="P15" s="33">
        <f>(P17+P18+P19)</f>
        <v>206517516</v>
      </c>
      <c r="Q15" s="33">
        <f>(P15/N15)</f>
        <v>5900500.4571428569</v>
      </c>
      <c r="R15" s="50">
        <f>(P15/O15)</f>
        <v>132808.69196141479</v>
      </c>
      <c r="S15"/>
      <c r="T15" s="2"/>
    </row>
    <row r="16" spans="1:20" ht="15" x14ac:dyDescent="0.25">
      <c r="A16" s="2"/>
      <c r="B16" s="14">
        <v>4</v>
      </c>
      <c r="C16" s="62"/>
      <c r="D16" s="34"/>
      <c r="E16" s="36"/>
      <c r="F16" s="36"/>
      <c r="G16" s="37"/>
      <c r="H16" s="36"/>
      <c r="I16" s="36"/>
      <c r="J16" s="37"/>
      <c r="K16" s="37"/>
      <c r="L16" s="35"/>
      <c r="M16" s="32"/>
      <c r="N16" s="36"/>
      <c r="O16" s="36"/>
      <c r="P16" s="37"/>
      <c r="Q16" s="33"/>
      <c r="R16" s="50"/>
      <c r="S16"/>
      <c r="T16" s="2"/>
    </row>
    <row r="17" spans="1:20" ht="15" x14ac:dyDescent="0.25">
      <c r="A17" s="2"/>
      <c r="B17" s="14">
        <v>5</v>
      </c>
      <c r="C17" s="64" t="s">
        <v>68</v>
      </c>
      <c r="D17" s="34"/>
      <c r="E17" s="36">
        <f>(E26+E27+E35+E36)</f>
        <v>1797</v>
      </c>
      <c r="F17" s="36">
        <f>(F26+F27+F35+F36)</f>
        <v>2618</v>
      </c>
      <c r="G17" s="37">
        <f>(G26+G27+G35+G36)</f>
        <v>525215119</v>
      </c>
      <c r="H17" s="36"/>
      <c r="I17" s="36">
        <f>(I26+I27+I35+I36)</f>
        <v>1767</v>
      </c>
      <c r="J17" s="37">
        <f>(J26+J27+J35+J36)</f>
        <v>383895334</v>
      </c>
      <c r="K17" s="33">
        <f t="shared" ref="K17:K22" si="0">(J17/I17)</f>
        <v>217258.25353706846</v>
      </c>
      <c r="L17" s="35"/>
      <c r="M17" s="32"/>
      <c r="N17" s="36">
        <f>(N26+N27+N35+N36)</f>
        <v>8</v>
      </c>
      <c r="O17" s="36">
        <f>(O26+O27+O35+O36)</f>
        <v>807</v>
      </c>
      <c r="P17" s="37">
        <f>(P26+P27+P35+P36)</f>
        <v>136739938</v>
      </c>
      <c r="Q17" s="33">
        <f t="shared" ref="Q17:Q19" si="1">(P17/N17)</f>
        <v>17092492.25</v>
      </c>
      <c r="R17" s="50">
        <f t="shared" ref="R17:R19" si="2">(P17/O17)</f>
        <v>169442.302354399</v>
      </c>
      <c r="S17"/>
      <c r="T17" s="2"/>
    </row>
    <row r="18" spans="1:20" ht="15" x14ac:dyDescent="0.25">
      <c r="A18" s="2"/>
      <c r="B18" s="14">
        <v>6</v>
      </c>
      <c r="C18" s="64" t="s">
        <v>69</v>
      </c>
      <c r="D18" s="34"/>
      <c r="E18" s="36">
        <f>(E28+E29+E30+E34+E39+E40+E41+E54+E58)</f>
        <v>1319</v>
      </c>
      <c r="F18" s="36">
        <f>(F28+F29+F30+F34+F39+F40+F41+F54+F58)</f>
        <v>1980</v>
      </c>
      <c r="G18" s="37">
        <f>(G28+G29+G30+G34+G39+G40+G41+G54+G58)</f>
        <v>344828764</v>
      </c>
      <c r="H18" s="36"/>
      <c r="I18" s="36">
        <f>(I28+I29+I30+I34+I39+I40+I41+I54+I58)</f>
        <v>1286</v>
      </c>
      <c r="J18" s="37">
        <f>(J28+J29+J30+J34+J39+J40+J41+J54+J58)</f>
        <v>284508214</v>
      </c>
      <c r="K18" s="33">
        <f t="shared" si="0"/>
        <v>221235.0031104199</v>
      </c>
      <c r="L18" s="35"/>
      <c r="M18" s="32"/>
      <c r="N18" s="36">
        <f>(N28+N29+N30+N34+N39+N40+N41+N54+N58)</f>
        <v>25</v>
      </c>
      <c r="O18" s="36">
        <f>(O28+O29+O30+O34+O39+O40+O41+O54+O58)</f>
        <v>676</v>
      </c>
      <c r="P18" s="37">
        <f>(P28+P29+P30+P34+P39+P40+P41+P54+P58)</f>
        <v>58417416</v>
      </c>
      <c r="Q18" s="33">
        <f t="shared" si="1"/>
        <v>2336696.64</v>
      </c>
      <c r="R18" s="50">
        <f t="shared" si="2"/>
        <v>86416.295857988167</v>
      </c>
      <c r="S18"/>
      <c r="T18" s="2"/>
    </row>
    <row r="19" spans="1:20" ht="15" x14ac:dyDescent="0.25">
      <c r="A19" s="2"/>
      <c r="B19" s="14">
        <v>7</v>
      </c>
      <c r="C19" s="64" t="s">
        <v>41</v>
      </c>
      <c r="D19" s="34"/>
      <c r="E19" s="36">
        <f>(E20+E21+E22)</f>
        <v>171</v>
      </c>
      <c r="F19" s="36">
        <f>(F20+F21+F22)</f>
        <v>244</v>
      </c>
      <c r="G19" s="37">
        <f>(G20+G21+G22)</f>
        <v>45901073</v>
      </c>
      <c r="H19" s="36"/>
      <c r="I19" s="36">
        <f>(I20+I21+I22)</f>
        <v>166</v>
      </c>
      <c r="J19" s="37">
        <f>(J20+J21+J22)</f>
        <v>33748779</v>
      </c>
      <c r="K19" s="33">
        <f t="shared" si="0"/>
        <v>203305.89759036145</v>
      </c>
      <c r="L19" s="35"/>
      <c r="M19" s="32"/>
      <c r="N19" s="36">
        <f>(N20+N21+N22)</f>
        <v>2</v>
      </c>
      <c r="O19" s="36">
        <f>(O20+O21+O22)</f>
        <v>72</v>
      </c>
      <c r="P19" s="37">
        <f>(P20+P21+P22)</f>
        <v>11360162</v>
      </c>
      <c r="Q19" s="33">
        <f t="shared" si="1"/>
        <v>5680081</v>
      </c>
      <c r="R19" s="50">
        <f t="shared" si="2"/>
        <v>157780.02777777778</v>
      </c>
      <c r="S19"/>
      <c r="T19" s="2"/>
    </row>
    <row r="20" spans="1:20" ht="15" x14ac:dyDescent="0.25">
      <c r="A20" s="2"/>
      <c r="B20" s="14">
        <v>8</v>
      </c>
      <c r="C20" s="64" t="s">
        <v>70</v>
      </c>
      <c r="D20" s="34"/>
      <c r="E20" s="32">
        <f>(E48+E65)</f>
        <v>65</v>
      </c>
      <c r="F20" s="32">
        <f>(F48+F65)</f>
        <v>71</v>
      </c>
      <c r="G20" s="33">
        <f>(G48+G65)</f>
        <v>15401450</v>
      </c>
      <c r="H20" s="32"/>
      <c r="I20" s="32">
        <f>(I48+I65)</f>
        <v>62</v>
      </c>
      <c r="J20" s="33">
        <f>(J48+J65)</f>
        <v>14410318</v>
      </c>
      <c r="K20" s="33">
        <f t="shared" si="0"/>
        <v>232424.48387096773</v>
      </c>
      <c r="L20" s="35"/>
      <c r="M20" s="32"/>
      <c r="N20" s="32">
        <f>(N48+N65)</f>
        <v>1</v>
      </c>
      <c r="O20" s="32">
        <f>(O48+O65)</f>
        <v>5</v>
      </c>
      <c r="P20" s="33">
        <f>(P48+P65)</f>
        <v>408000</v>
      </c>
      <c r="Q20" s="33">
        <f t="shared" ref="Q20" si="3">(P20/N20)</f>
        <v>408000</v>
      </c>
      <c r="R20" s="50">
        <f t="shared" ref="R20" si="4">(P20/O20)</f>
        <v>81600</v>
      </c>
      <c r="S20"/>
      <c r="T20" s="2"/>
    </row>
    <row r="21" spans="1:20" ht="15" x14ac:dyDescent="0.25">
      <c r="A21" s="2"/>
      <c r="B21" s="14">
        <v>9</v>
      </c>
      <c r="C21" s="64" t="s">
        <v>71</v>
      </c>
      <c r="D21" s="34"/>
      <c r="E21" s="32">
        <f>(E31)</f>
        <v>70</v>
      </c>
      <c r="F21" s="32">
        <f>(F31)</f>
        <v>137</v>
      </c>
      <c r="G21" s="33">
        <f>(G31)</f>
        <v>21434292</v>
      </c>
      <c r="H21" s="32"/>
      <c r="I21" s="32">
        <f>(I31)</f>
        <v>68</v>
      </c>
      <c r="J21" s="33">
        <f>(J31)</f>
        <v>10273130</v>
      </c>
      <c r="K21" s="33">
        <f t="shared" si="0"/>
        <v>151075.4411764706</v>
      </c>
      <c r="L21" s="35"/>
      <c r="M21" s="32"/>
      <c r="N21" s="32">
        <f>(N31)</f>
        <v>1</v>
      </c>
      <c r="O21" s="32">
        <f>(O31)</f>
        <v>67</v>
      </c>
      <c r="P21" s="33">
        <f>(P31)</f>
        <v>10952162</v>
      </c>
      <c r="Q21" s="33">
        <f t="shared" ref="Q21" si="5">(P21/N21)</f>
        <v>10952162</v>
      </c>
      <c r="R21" s="50">
        <f t="shared" ref="R21" si="6">(P21/O21)</f>
        <v>163465.10447761195</v>
      </c>
      <c r="S21"/>
      <c r="T21" s="2"/>
    </row>
    <row r="22" spans="1:20" ht="15" x14ac:dyDescent="0.25">
      <c r="A22" s="2"/>
      <c r="B22" s="14">
        <v>10</v>
      </c>
      <c r="C22" s="64" t="s">
        <v>72</v>
      </c>
      <c r="D22" s="34"/>
      <c r="E22" s="32">
        <f>(E47+E56+E60+E64+E67)</f>
        <v>36</v>
      </c>
      <c r="F22" s="32">
        <f>(F47+F56+F60+F64+F67)</f>
        <v>36</v>
      </c>
      <c r="G22" s="33">
        <f>(G47+G56+G60+G64+G67)</f>
        <v>9065331</v>
      </c>
      <c r="H22" s="32"/>
      <c r="I22" s="32">
        <f>(I47+I56+I60+I64+I67)</f>
        <v>36</v>
      </c>
      <c r="J22" s="33">
        <f>(J47+J56+J60+J64+J67)</f>
        <v>9065331</v>
      </c>
      <c r="K22" s="33">
        <f t="shared" si="0"/>
        <v>251814.75</v>
      </c>
      <c r="L22" s="35"/>
      <c r="M22" s="32"/>
      <c r="N22" s="32">
        <f>(N47+N56+N60+N64+N67)</f>
        <v>0</v>
      </c>
      <c r="O22" s="32">
        <f>(O47+O56+O60+O64+O67)</f>
        <v>0</v>
      </c>
      <c r="P22" s="33">
        <f>(P47+P56+P60+P64+P67)</f>
        <v>0</v>
      </c>
      <c r="Q22" s="33"/>
      <c r="R22" s="50"/>
      <c r="S22"/>
      <c r="T22" s="2"/>
    </row>
    <row r="23" spans="1:20" ht="15" x14ac:dyDescent="0.25">
      <c r="A23" s="2"/>
      <c r="B23" s="14">
        <v>11</v>
      </c>
      <c r="C23" s="62"/>
      <c r="D23" s="34"/>
      <c r="E23" s="57"/>
      <c r="F23" s="57"/>
      <c r="G23" s="58"/>
      <c r="H23" s="57"/>
      <c r="I23" s="57"/>
      <c r="J23" s="58"/>
      <c r="K23" s="33"/>
      <c r="L23" s="35"/>
      <c r="M23" s="32"/>
      <c r="N23" s="57"/>
      <c r="O23" s="57"/>
      <c r="P23" s="58"/>
      <c r="Q23" s="33"/>
      <c r="R23" s="50"/>
      <c r="S23"/>
      <c r="T23" s="2"/>
    </row>
    <row r="24" spans="1:20" ht="15" x14ac:dyDescent="0.25">
      <c r="A24" s="2"/>
      <c r="B24" s="14">
        <v>12</v>
      </c>
      <c r="C24" s="62"/>
      <c r="D24" s="34"/>
      <c r="E24" s="57"/>
      <c r="F24" s="57"/>
      <c r="G24" s="58"/>
      <c r="H24" s="57"/>
      <c r="I24" s="57"/>
      <c r="J24" s="58"/>
      <c r="K24" s="33"/>
      <c r="L24" s="59"/>
      <c r="M24" s="57"/>
      <c r="N24" s="57"/>
      <c r="O24" s="57"/>
      <c r="P24" s="58"/>
      <c r="Q24" s="33"/>
      <c r="R24" s="50"/>
      <c r="S24"/>
      <c r="T24" s="2"/>
    </row>
    <row r="25" spans="1:20" ht="15" x14ac:dyDescent="0.25">
      <c r="A25" s="2"/>
      <c r="B25" s="14">
        <v>13</v>
      </c>
      <c r="C25" s="63" t="s">
        <v>14</v>
      </c>
      <c r="D25" s="34"/>
      <c r="E25" s="32">
        <f>SUM(E26:E31)</f>
        <v>1368</v>
      </c>
      <c r="F25" s="32">
        <f>SUM(F26:F31)</f>
        <v>1950</v>
      </c>
      <c r="G25" s="32">
        <f>SUM(G26:G31)</f>
        <v>350991320</v>
      </c>
      <c r="H25" s="32"/>
      <c r="I25" s="32">
        <f>SUM(I26:I31)</f>
        <v>1332</v>
      </c>
      <c r="J25" s="32">
        <f>SUM(J26:J31)</f>
        <v>276850311</v>
      </c>
      <c r="K25" s="33">
        <f t="shared" ref="K25:K31" si="7">(J25/I25)</f>
        <v>207845.57882882882</v>
      </c>
      <c r="L25" s="59"/>
      <c r="M25" s="57"/>
      <c r="N25" s="32">
        <f>SUM(N26:N31)</f>
        <v>7</v>
      </c>
      <c r="O25" s="32">
        <f>SUM(O26:O31)</f>
        <v>560</v>
      </c>
      <c r="P25" s="32">
        <f>SUM(P26:P31)</f>
        <v>68252162</v>
      </c>
      <c r="Q25" s="33">
        <f t="shared" ref="Q25:Q27" si="8">(P25/N25)</f>
        <v>9750308.8571428563</v>
      </c>
      <c r="R25" s="50">
        <f t="shared" ref="R25:R27" si="9">(P25/O25)</f>
        <v>121878.86071428571</v>
      </c>
      <c r="S25"/>
      <c r="T25" s="2"/>
    </row>
    <row r="26" spans="1:20" ht="15" x14ac:dyDescent="0.25">
      <c r="A26" s="2"/>
      <c r="B26" s="14">
        <v>14</v>
      </c>
      <c r="C26" s="60" t="s">
        <v>15</v>
      </c>
      <c r="D26" s="34"/>
      <c r="E26" s="32">
        <v>529</v>
      </c>
      <c r="F26" s="32">
        <v>781</v>
      </c>
      <c r="G26" s="32">
        <v>139786112</v>
      </c>
      <c r="H26" s="32"/>
      <c r="I26" s="32">
        <v>508</v>
      </c>
      <c r="J26" s="32">
        <v>92466265</v>
      </c>
      <c r="K26" s="33">
        <f t="shared" si="7"/>
        <v>182020.20669291337</v>
      </c>
      <c r="L26" s="35">
        <v>16</v>
      </c>
      <c r="M26" s="32"/>
      <c r="N26" s="32">
        <v>1</v>
      </c>
      <c r="O26" s="32">
        <v>233</v>
      </c>
      <c r="P26" s="32">
        <v>43000000</v>
      </c>
      <c r="Q26" s="33">
        <f t="shared" si="8"/>
        <v>43000000</v>
      </c>
      <c r="R26" s="50">
        <f t="shared" si="9"/>
        <v>184549.35622317597</v>
      </c>
      <c r="S26"/>
      <c r="T26" s="2"/>
    </row>
    <row r="27" spans="1:20" ht="15" x14ac:dyDescent="0.25">
      <c r="A27" s="2"/>
      <c r="B27" s="14">
        <v>15</v>
      </c>
      <c r="C27" s="60" t="s">
        <v>16</v>
      </c>
      <c r="D27" s="34"/>
      <c r="E27" s="32">
        <v>246</v>
      </c>
      <c r="F27" s="32">
        <v>300</v>
      </c>
      <c r="G27" s="32">
        <v>65712267</v>
      </c>
      <c r="H27" s="32"/>
      <c r="I27" s="32">
        <v>242</v>
      </c>
      <c r="J27" s="32">
        <v>59452267</v>
      </c>
      <c r="K27" s="33">
        <f t="shared" si="7"/>
        <v>245670.52479338844</v>
      </c>
      <c r="L27" s="35">
        <v>4</v>
      </c>
      <c r="M27" s="32"/>
      <c r="N27" s="32">
        <v>2</v>
      </c>
      <c r="O27" s="32">
        <v>54</v>
      </c>
      <c r="P27" s="32">
        <v>6000000</v>
      </c>
      <c r="Q27" s="33">
        <f t="shared" si="8"/>
        <v>3000000</v>
      </c>
      <c r="R27" s="50">
        <f t="shared" si="9"/>
        <v>111111.11111111111</v>
      </c>
      <c r="S27"/>
      <c r="T27" s="2"/>
    </row>
    <row r="28" spans="1:20" ht="15" x14ac:dyDescent="0.25">
      <c r="A28" s="2"/>
      <c r="B28" s="14">
        <v>16</v>
      </c>
      <c r="C28" s="60" t="s">
        <v>17</v>
      </c>
      <c r="D28" s="34"/>
      <c r="E28" s="32">
        <v>61</v>
      </c>
      <c r="F28" s="32">
        <v>61</v>
      </c>
      <c r="G28" s="32">
        <v>14687263</v>
      </c>
      <c r="H28" s="32"/>
      <c r="I28" s="32">
        <v>61</v>
      </c>
      <c r="J28" s="32">
        <v>14687263</v>
      </c>
      <c r="K28" s="33">
        <f t="shared" si="7"/>
        <v>240774.80327868852</v>
      </c>
      <c r="L28" s="35">
        <v>5</v>
      </c>
      <c r="M28" s="32"/>
      <c r="N28" s="32">
        <v>0</v>
      </c>
      <c r="O28" s="32">
        <v>0</v>
      </c>
      <c r="P28" s="32">
        <v>0</v>
      </c>
      <c r="Q28" s="34"/>
      <c r="R28" s="50"/>
      <c r="S28"/>
      <c r="T28" s="2"/>
    </row>
    <row r="29" spans="1:20" ht="15" x14ac:dyDescent="0.25">
      <c r="A29" s="2"/>
      <c r="B29" s="14">
        <v>17</v>
      </c>
      <c r="C29" s="60" t="s">
        <v>18</v>
      </c>
      <c r="D29" s="34"/>
      <c r="E29" s="32">
        <v>189</v>
      </c>
      <c r="F29" s="32">
        <v>189</v>
      </c>
      <c r="G29" s="32">
        <v>39625673</v>
      </c>
      <c r="H29" s="32"/>
      <c r="I29" s="32">
        <v>189</v>
      </c>
      <c r="J29" s="32">
        <v>39625673</v>
      </c>
      <c r="K29" s="33">
        <f t="shared" si="7"/>
        <v>209659.64550264549</v>
      </c>
      <c r="L29" s="35">
        <v>11</v>
      </c>
      <c r="M29" s="32"/>
      <c r="N29" s="32">
        <v>0</v>
      </c>
      <c r="O29" s="32">
        <v>0</v>
      </c>
      <c r="P29" s="32">
        <v>0</v>
      </c>
      <c r="Q29" s="34"/>
      <c r="R29" s="50"/>
      <c r="S29"/>
      <c r="T29" s="2"/>
    </row>
    <row r="30" spans="1:20" ht="15" x14ac:dyDescent="0.25">
      <c r="A30" s="2"/>
      <c r="B30" s="14">
        <v>18</v>
      </c>
      <c r="C30" s="60" t="s">
        <v>19</v>
      </c>
      <c r="D30" s="34"/>
      <c r="E30" s="32">
        <v>273</v>
      </c>
      <c r="F30" s="32">
        <v>482</v>
      </c>
      <c r="G30" s="32">
        <v>69745713</v>
      </c>
      <c r="H30" s="32"/>
      <c r="I30" s="32">
        <v>264</v>
      </c>
      <c r="J30" s="32">
        <v>60345713</v>
      </c>
      <c r="K30" s="33">
        <f t="shared" si="7"/>
        <v>228582.24621212122</v>
      </c>
      <c r="L30" s="35">
        <v>8</v>
      </c>
      <c r="M30" s="32"/>
      <c r="N30" s="32">
        <v>3</v>
      </c>
      <c r="O30" s="32">
        <v>206</v>
      </c>
      <c r="P30" s="32">
        <v>8300000</v>
      </c>
      <c r="Q30" s="33">
        <f t="shared" ref="Q30:Q31" si="10">(P30/N30)</f>
        <v>2766666.6666666665</v>
      </c>
      <c r="R30" s="50">
        <f t="shared" ref="R30:R31" si="11">(P30/O30)</f>
        <v>40291.262135922327</v>
      </c>
      <c r="S30"/>
      <c r="T30" s="2"/>
    </row>
    <row r="31" spans="1:20" ht="15" x14ac:dyDescent="0.25">
      <c r="A31" s="2"/>
      <c r="B31" s="14">
        <v>19</v>
      </c>
      <c r="C31" s="60" t="s">
        <v>20</v>
      </c>
      <c r="D31" s="34"/>
      <c r="E31" s="32">
        <v>70</v>
      </c>
      <c r="F31" s="32">
        <v>137</v>
      </c>
      <c r="G31" s="32">
        <v>21434292</v>
      </c>
      <c r="H31" s="32"/>
      <c r="I31" s="32">
        <v>68</v>
      </c>
      <c r="J31" s="32">
        <v>10273130</v>
      </c>
      <c r="K31" s="33">
        <f t="shared" si="7"/>
        <v>151075.4411764706</v>
      </c>
      <c r="L31" s="35">
        <v>18</v>
      </c>
      <c r="M31" s="32"/>
      <c r="N31" s="32">
        <v>1</v>
      </c>
      <c r="O31" s="32">
        <v>67</v>
      </c>
      <c r="P31" s="32">
        <v>10952162</v>
      </c>
      <c r="Q31" s="33">
        <f t="shared" si="10"/>
        <v>10952162</v>
      </c>
      <c r="R31" s="50">
        <f t="shared" si="11"/>
        <v>163465.10447761195</v>
      </c>
      <c r="S31"/>
      <c r="T31" s="2"/>
    </row>
    <row r="32" spans="1:20" ht="15" x14ac:dyDescent="0.25">
      <c r="A32" s="2"/>
      <c r="B32" s="14">
        <v>20</v>
      </c>
      <c r="C32" s="65"/>
      <c r="D32" s="34"/>
      <c r="E32" s="32"/>
      <c r="F32" s="32"/>
      <c r="G32" s="33"/>
      <c r="H32" s="32"/>
      <c r="I32" s="32"/>
      <c r="J32" s="33"/>
      <c r="K32" s="32"/>
      <c r="L32" s="32"/>
      <c r="M32" s="32"/>
      <c r="N32" s="32"/>
      <c r="O32" s="32"/>
      <c r="P32" s="33"/>
      <c r="Q32" s="34"/>
      <c r="R32" s="50"/>
      <c r="S32"/>
      <c r="T32" s="2"/>
    </row>
    <row r="33" spans="1:20" ht="15" x14ac:dyDescent="0.25">
      <c r="A33" s="2"/>
      <c r="B33" s="14">
        <v>21</v>
      </c>
      <c r="C33" s="63" t="s">
        <v>21</v>
      </c>
      <c r="D33" s="34"/>
      <c r="E33" s="32">
        <f>SUM(E34:E36)</f>
        <v>1269</v>
      </c>
      <c r="F33" s="32">
        <f>SUM(F34:F36)</f>
        <v>2182</v>
      </c>
      <c r="G33" s="32">
        <f>SUM(G34:G36)</f>
        <v>419598425</v>
      </c>
      <c r="H33" s="32"/>
      <c r="I33" s="32">
        <f>SUM(I34:I36)</f>
        <v>1244</v>
      </c>
      <c r="J33" s="32">
        <f>SUM(J34:J36)</f>
        <v>284816937</v>
      </c>
      <c r="K33" s="33">
        <f>(J33/I33)</f>
        <v>228952.52170418008</v>
      </c>
      <c r="L33" s="32"/>
      <c r="M33" s="32"/>
      <c r="N33" s="32">
        <f>SUM(N34:N36)</f>
        <v>24</v>
      </c>
      <c r="O33" s="32">
        <f>SUM(O34:O36)</f>
        <v>934</v>
      </c>
      <c r="P33" s="32">
        <f>SUM(P34:P36)</f>
        <v>134278354</v>
      </c>
      <c r="Q33" s="33">
        <f t="shared" ref="Q33:Q36" si="12">(P33/N33)</f>
        <v>5594931.416666667</v>
      </c>
      <c r="R33" s="50">
        <f t="shared" ref="R33:R36" si="13">(P33/O33)</f>
        <v>143766.97430406851</v>
      </c>
      <c r="S33"/>
      <c r="T33" s="2"/>
    </row>
    <row r="34" spans="1:20" ht="15" x14ac:dyDescent="0.25">
      <c r="A34" s="2"/>
      <c r="B34" s="14">
        <v>22</v>
      </c>
      <c r="C34" s="60" t="s">
        <v>22</v>
      </c>
      <c r="D34" s="34"/>
      <c r="E34" s="32">
        <v>247</v>
      </c>
      <c r="F34" s="32">
        <v>645</v>
      </c>
      <c r="G34" s="32">
        <v>99881685</v>
      </c>
      <c r="H34" s="32"/>
      <c r="I34" s="32">
        <v>227</v>
      </c>
      <c r="J34" s="32">
        <v>52840135</v>
      </c>
      <c r="K34" s="33">
        <f>(J34/I34)</f>
        <v>232775.92511013217</v>
      </c>
      <c r="L34" s="35">
        <v>6</v>
      </c>
      <c r="M34" s="32"/>
      <c r="N34" s="32">
        <v>19</v>
      </c>
      <c r="O34" s="32">
        <v>414</v>
      </c>
      <c r="P34" s="32">
        <v>46538416</v>
      </c>
      <c r="Q34" s="33">
        <f t="shared" si="12"/>
        <v>2449390.3157894737</v>
      </c>
      <c r="R34" s="50">
        <f t="shared" si="13"/>
        <v>112411.63285024154</v>
      </c>
      <c r="S34"/>
      <c r="T34" s="2"/>
    </row>
    <row r="35" spans="1:20" ht="15" x14ac:dyDescent="0.25">
      <c r="A35" s="2"/>
      <c r="B35" s="14">
        <v>23</v>
      </c>
      <c r="C35" s="60" t="s">
        <v>23</v>
      </c>
      <c r="D35" s="34"/>
      <c r="E35" s="32">
        <v>475</v>
      </c>
      <c r="F35" s="32">
        <v>981</v>
      </c>
      <c r="G35" s="32">
        <v>195018217</v>
      </c>
      <c r="H35" s="32"/>
      <c r="I35" s="32">
        <v>471</v>
      </c>
      <c r="J35" s="32">
        <v>108281818</v>
      </c>
      <c r="K35" s="33">
        <f>(J35/I35)</f>
        <v>229897.70276008494</v>
      </c>
      <c r="L35" s="35">
        <v>7</v>
      </c>
      <c r="M35" s="32"/>
      <c r="N35" s="32">
        <v>4</v>
      </c>
      <c r="O35" s="32">
        <v>510</v>
      </c>
      <c r="P35" s="32">
        <v>86736399</v>
      </c>
      <c r="Q35" s="33">
        <f t="shared" si="12"/>
        <v>21684099.75</v>
      </c>
      <c r="R35" s="50">
        <f t="shared" si="13"/>
        <v>170071.3705882353</v>
      </c>
      <c r="S35"/>
      <c r="T35" s="2"/>
    </row>
    <row r="36" spans="1:20" ht="15" x14ac:dyDescent="0.25">
      <c r="A36" s="2"/>
      <c r="B36" s="14">
        <v>24</v>
      </c>
      <c r="C36" s="60" t="s">
        <v>24</v>
      </c>
      <c r="D36" s="34"/>
      <c r="E36" s="32">
        <v>547</v>
      </c>
      <c r="F36" s="32">
        <v>556</v>
      </c>
      <c r="G36" s="32">
        <v>124698523</v>
      </c>
      <c r="H36" s="32"/>
      <c r="I36" s="32">
        <v>546</v>
      </c>
      <c r="J36" s="32">
        <v>123694984</v>
      </c>
      <c r="K36" s="33">
        <f>(J36/I36)</f>
        <v>226547.58974358975</v>
      </c>
      <c r="L36" s="35">
        <v>9</v>
      </c>
      <c r="M36" s="32"/>
      <c r="N36" s="32">
        <v>1</v>
      </c>
      <c r="O36" s="32">
        <v>10</v>
      </c>
      <c r="P36" s="32">
        <v>1003539</v>
      </c>
      <c r="Q36" s="33">
        <f t="shared" si="12"/>
        <v>1003539</v>
      </c>
      <c r="R36" s="50">
        <f t="shared" si="13"/>
        <v>100353.9</v>
      </c>
      <c r="S36"/>
      <c r="T36" s="2"/>
    </row>
    <row r="37" spans="1:20" ht="15" x14ac:dyDescent="0.25">
      <c r="A37" s="2"/>
      <c r="B37" s="14">
        <v>25</v>
      </c>
      <c r="C37" s="65"/>
      <c r="D37" s="34"/>
      <c r="E37" s="32"/>
      <c r="F37" s="32"/>
      <c r="G37" s="33"/>
      <c r="H37" s="32"/>
      <c r="I37" s="32"/>
      <c r="J37" s="33"/>
      <c r="K37" s="32"/>
      <c r="L37" s="32"/>
      <c r="M37" s="32"/>
      <c r="N37" s="32"/>
      <c r="O37" s="32"/>
      <c r="P37" s="33"/>
      <c r="Q37" s="34"/>
      <c r="R37" s="50"/>
      <c r="S37"/>
      <c r="T37" s="2"/>
    </row>
    <row r="38" spans="1:20" ht="15" x14ac:dyDescent="0.25">
      <c r="A38" s="2"/>
      <c r="B38" s="14">
        <v>26</v>
      </c>
      <c r="C38" s="63" t="s">
        <v>25</v>
      </c>
      <c r="D38" s="34"/>
      <c r="E38" s="32">
        <f>SUM(E39:E41)</f>
        <v>487</v>
      </c>
      <c r="F38" s="32">
        <f>SUM(F39:F41)</f>
        <v>491</v>
      </c>
      <c r="G38" s="32">
        <f>SUM(G39:G41)</f>
        <v>102756993</v>
      </c>
      <c r="H38" s="32"/>
      <c r="I38" s="32">
        <f>SUM(I39:I41)</f>
        <v>486</v>
      </c>
      <c r="J38" s="32">
        <f>SUM(J39:J41)</f>
        <v>101801993</v>
      </c>
      <c r="K38" s="33">
        <f>(J38/I38)</f>
        <v>209469.12139917695</v>
      </c>
      <c r="L38" s="32"/>
      <c r="M38" s="32"/>
      <c r="N38" s="32"/>
      <c r="O38" s="32"/>
      <c r="P38" s="32"/>
      <c r="Q38" s="34"/>
      <c r="R38" s="50"/>
      <c r="S38"/>
      <c r="T38" s="2"/>
    </row>
    <row r="39" spans="1:20" ht="15" x14ac:dyDescent="0.25">
      <c r="A39" s="2"/>
      <c r="B39" s="14">
        <v>27</v>
      </c>
      <c r="C39" s="60" t="s">
        <v>26</v>
      </c>
      <c r="D39" s="34"/>
      <c r="E39" s="32">
        <v>64</v>
      </c>
      <c r="F39" s="32">
        <v>64</v>
      </c>
      <c r="G39" s="32">
        <v>14466839</v>
      </c>
      <c r="H39" s="32"/>
      <c r="I39" s="32">
        <v>64</v>
      </c>
      <c r="J39" s="32">
        <v>14466839</v>
      </c>
      <c r="K39" s="33">
        <f>(J39/I39)</f>
        <v>226044.359375</v>
      </c>
      <c r="L39" s="35">
        <v>10</v>
      </c>
      <c r="M39" s="32"/>
      <c r="N39" s="32">
        <v>0</v>
      </c>
      <c r="O39" s="32">
        <v>0</v>
      </c>
      <c r="P39" s="32">
        <v>0</v>
      </c>
      <c r="Q39" s="34"/>
      <c r="R39" s="50"/>
      <c r="S39"/>
      <c r="T39" s="2"/>
    </row>
    <row r="40" spans="1:20" ht="15" x14ac:dyDescent="0.25">
      <c r="A40" s="2"/>
      <c r="B40" s="14">
        <v>28</v>
      </c>
      <c r="C40" s="60" t="s">
        <v>27</v>
      </c>
      <c r="D40" s="34"/>
      <c r="E40" s="32">
        <v>266</v>
      </c>
      <c r="F40" s="32">
        <v>266</v>
      </c>
      <c r="G40" s="32">
        <v>55152500</v>
      </c>
      <c r="H40" s="32"/>
      <c r="I40" s="32">
        <v>266</v>
      </c>
      <c r="J40" s="32">
        <v>55152500</v>
      </c>
      <c r="K40" s="33">
        <f>(J40/I40)</f>
        <v>207340.22556390977</v>
      </c>
      <c r="L40" s="35">
        <v>13</v>
      </c>
      <c r="M40" s="32"/>
      <c r="N40" s="32">
        <v>0</v>
      </c>
      <c r="O40" s="32">
        <v>0</v>
      </c>
      <c r="P40" s="32">
        <v>0</v>
      </c>
      <c r="Q40" s="34"/>
      <c r="R40" s="50"/>
      <c r="S40"/>
      <c r="T40" s="2"/>
    </row>
    <row r="41" spans="1:20" ht="15" x14ac:dyDescent="0.25">
      <c r="A41" s="2"/>
      <c r="B41" s="14">
        <v>29</v>
      </c>
      <c r="C41" s="60" t="s">
        <v>28</v>
      </c>
      <c r="D41" s="34"/>
      <c r="E41" s="32">
        <v>157</v>
      </c>
      <c r="F41" s="32">
        <v>161</v>
      </c>
      <c r="G41" s="32">
        <v>33137654</v>
      </c>
      <c r="H41" s="32"/>
      <c r="I41" s="32">
        <v>156</v>
      </c>
      <c r="J41" s="32">
        <v>32182654</v>
      </c>
      <c r="K41" s="33">
        <f>(J41/I41)</f>
        <v>206299.06410256409</v>
      </c>
      <c r="L41" s="35">
        <v>15</v>
      </c>
      <c r="M41" s="32"/>
      <c r="N41" s="32">
        <v>1</v>
      </c>
      <c r="O41" s="32">
        <v>5</v>
      </c>
      <c r="P41" s="32">
        <v>955000</v>
      </c>
      <c r="Q41" s="33">
        <f t="shared" ref="Q41" si="14">(P41/N41)</f>
        <v>955000</v>
      </c>
      <c r="R41" s="50">
        <f t="shared" ref="R41" si="15">(P41/O41)</f>
        <v>191000</v>
      </c>
      <c r="S41"/>
      <c r="T41" s="2"/>
    </row>
    <row r="42" spans="1:20" ht="15" x14ac:dyDescent="0.25">
      <c r="A42" s="2"/>
      <c r="B42" s="14">
        <v>30</v>
      </c>
      <c r="C42" s="60"/>
      <c r="D42" s="34"/>
      <c r="E42" s="32"/>
      <c r="F42" s="32"/>
      <c r="G42" s="33"/>
      <c r="H42" s="32"/>
      <c r="I42" s="32"/>
      <c r="J42" s="33"/>
      <c r="K42" s="32"/>
      <c r="L42" s="32"/>
      <c r="M42" s="32"/>
      <c r="N42" s="32"/>
      <c r="O42" s="32"/>
      <c r="P42" s="32"/>
      <c r="Q42" s="34"/>
      <c r="R42" s="50"/>
      <c r="S42"/>
      <c r="T42" s="2"/>
    </row>
    <row r="43" spans="1:20" ht="15" x14ac:dyDescent="0.25">
      <c r="A43" s="2"/>
      <c r="B43" s="14">
        <v>31</v>
      </c>
      <c r="C43" s="63" t="s">
        <v>38</v>
      </c>
      <c r="D43" s="34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4"/>
      <c r="R43" s="50"/>
      <c r="S43"/>
      <c r="T43" s="2"/>
    </row>
    <row r="44" spans="1:20" ht="15" x14ac:dyDescent="0.25">
      <c r="A44" s="2"/>
      <c r="B44" s="14">
        <v>32</v>
      </c>
      <c r="C44" s="60" t="s">
        <v>42</v>
      </c>
      <c r="D44" s="34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4"/>
      <c r="R44" s="50"/>
      <c r="S44"/>
      <c r="T44" s="2"/>
    </row>
    <row r="45" spans="1:20" ht="15" x14ac:dyDescent="0.25">
      <c r="A45" s="2"/>
      <c r="B45" s="14">
        <v>33</v>
      </c>
      <c r="C45" s="66" t="s">
        <v>53</v>
      </c>
      <c r="D45" s="34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4"/>
      <c r="R45" s="50"/>
      <c r="S45"/>
      <c r="T45" s="2"/>
    </row>
    <row r="46" spans="1:20" ht="15" x14ac:dyDescent="0.25">
      <c r="A46" s="2"/>
      <c r="B46" s="14">
        <v>34</v>
      </c>
      <c r="C46" s="66" t="s">
        <v>54</v>
      </c>
      <c r="D46" s="34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4"/>
      <c r="R46" s="50"/>
      <c r="S46"/>
      <c r="T46" s="2"/>
    </row>
    <row r="47" spans="1:20" ht="15" x14ac:dyDescent="0.25">
      <c r="A47" s="2"/>
      <c r="B47" s="14">
        <v>35</v>
      </c>
      <c r="C47" s="60" t="s">
        <v>29</v>
      </c>
      <c r="D47" s="34"/>
      <c r="E47" s="32">
        <v>7</v>
      </c>
      <c r="F47" s="32">
        <v>7</v>
      </c>
      <c r="G47" s="32">
        <v>1734781</v>
      </c>
      <c r="H47" s="32"/>
      <c r="I47" s="32">
        <v>7</v>
      </c>
      <c r="J47" s="32">
        <v>1734781</v>
      </c>
      <c r="K47" s="33">
        <f>(J47/I47)</f>
        <v>247825.85714285713</v>
      </c>
      <c r="L47" s="35">
        <v>3</v>
      </c>
      <c r="M47" s="32"/>
      <c r="N47" s="32">
        <v>0</v>
      </c>
      <c r="O47" s="32">
        <v>0</v>
      </c>
      <c r="P47" s="32">
        <v>0</v>
      </c>
      <c r="Q47" s="34"/>
      <c r="R47" s="50"/>
      <c r="S47"/>
      <c r="T47" s="2"/>
    </row>
    <row r="48" spans="1:20" ht="15" x14ac:dyDescent="0.25">
      <c r="B48" s="14">
        <v>36</v>
      </c>
      <c r="C48" s="60" t="s">
        <v>30</v>
      </c>
      <c r="D48" s="34"/>
      <c r="E48" s="32">
        <v>40</v>
      </c>
      <c r="F48" s="32">
        <v>41</v>
      </c>
      <c r="G48" s="32">
        <v>10640866</v>
      </c>
      <c r="H48" s="32"/>
      <c r="I48" s="32">
        <v>39</v>
      </c>
      <c r="J48" s="32">
        <v>10415866</v>
      </c>
      <c r="K48" s="33">
        <f>(J48/I48)</f>
        <v>267073.48717948719</v>
      </c>
      <c r="L48" s="35">
        <v>2</v>
      </c>
      <c r="M48" s="32"/>
      <c r="N48" s="32">
        <v>0</v>
      </c>
      <c r="O48" s="32">
        <v>0</v>
      </c>
      <c r="P48" s="32">
        <v>0</v>
      </c>
      <c r="Q48" s="34"/>
      <c r="R48" s="50"/>
      <c r="S48"/>
      <c r="T48" s="2"/>
    </row>
    <row r="49" spans="1:20" ht="15" x14ac:dyDescent="0.25">
      <c r="B49" s="14">
        <v>37</v>
      </c>
      <c r="C49" s="60"/>
      <c r="D49" s="34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4"/>
      <c r="R49" s="50"/>
      <c r="S49"/>
      <c r="T49" s="2"/>
    </row>
    <row r="50" spans="1:20" ht="15" x14ac:dyDescent="0.25">
      <c r="B50" s="14">
        <v>38</v>
      </c>
      <c r="C50" s="63" t="s">
        <v>39</v>
      </c>
      <c r="D50" s="34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4"/>
      <c r="R50" s="50"/>
      <c r="S50"/>
      <c r="T50" s="2"/>
    </row>
    <row r="51" spans="1:20" ht="15" x14ac:dyDescent="0.25">
      <c r="B51" s="14">
        <v>39</v>
      </c>
      <c r="C51" s="60" t="s">
        <v>43</v>
      </c>
      <c r="D51" s="34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4"/>
      <c r="R51" s="50"/>
      <c r="S51"/>
      <c r="T51" s="2"/>
    </row>
    <row r="52" spans="1:20" ht="15" x14ac:dyDescent="0.25">
      <c r="B52" s="14">
        <v>40</v>
      </c>
      <c r="C52" s="66" t="s">
        <v>55</v>
      </c>
      <c r="D52" s="34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4"/>
      <c r="R52" s="50"/>
      <c r="S52"/>
      <c r="T52" s="2"/>
    </row>
    <row r="53" spans="1:20" ht="15" x14ac:dyDescent="0.25">
      <c r="A53" s="2"/>
      <c r="B53" s="14">
        <v>41</v>
      </c>
      <c r="C53" s="66" t="s">
        <v>56</v>
      </c>
      <c r="D53" s="34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4"/>
      <c r="R53" s="50"/>
      <c r="S53"/>
      <c r="T53" s="2"/>
    </row>
    <row r="54" spans="1:20" ht="15" x14ac:dyDescent="0.25">
      <c r="A54" s="2"/>
      <c r="B54" s="14">
        <v>42</v>
      </c>
      <c r="C54" s="60" t="s">
        <v>31</v>
      </c>
      <c r="D54" s="34"/>
      <c r="E54" s="32">
        <v>18</v>
      </c>
      <c r="F54" s="32">
        <v>18</v>
      </c>
      <c r="G54" s="32">
        <v>6719114</v>
      </c>
      <c r="H54" s="32"/>
      <c r="I54" s="32">
        <v>18</v>
      </c>
      <c r="J54" s="32">
        <v>6719114</v>
      </c>
      <c r="K54" s="33">
        <f>(J54/I54)</f>
        <v>373284.11111111112</v>
      </c>
      <c r="L54" s="35">
        <v>1</v>
      </c>
      <c r="M54" s="32"/>
      <c r="N54" s="32">
        <v>0</v>
      </c>
      <c r="O54" s="32">
        <v>0</v>
      </c>
      <c r="P54" s="32">
        <v>0</v>
      </c>
      <c r="Q54" s="34"/>
      <c r="R54" s="50"/>
      <c r="S54"/>
      <c r="T54" s="2"/>
    </row>
    <row r="55" spans="1:20" ht="15" x14ac:dyDescent="0.25">
      <c r="A55" s="2"/>
      <c r="B55" s="14">
        <v>43</v>
      </c>
      <c r="C55" s="60" t="s">
        <v>44</v>
      </c>
      <c r="D55" s="34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4"/>
      <c r="R55" s="50"/>
      <c r="S55"/>
      <c r="T55" s="2"/>
    </row>
    <row r="56" spans="1:20" ht="15" x14ac:dyDescent="0.25">
      <c r="B56" s="14">
        <v>44</v>
      </c>
      <c r="C56" s="66" t="s">
        <v>57</v>
      </c>
      <c r="D56" s="34"/>
      <c r="E56" s="32">
        <v>0</v>
      </c>
      <c r="F56" s="32">
        <v>0</v>
      </c>
      <c r="G56" s="32">
        <v>0</v>
      </c>
      <c r="H56" s="32"/>
      <c r="I56" s="32">
        <v>0</v>
      </c>
      <c r="J56" s="32">
        <v>0</v>
      </c>
      <c r="K56" s="32"/>
      <c r="L56" s="32"/>
      <c r="M56" s="32"/>
      <c r="N56" s="32">
        <v>0</v>
      </c>
      <c r="O56" s="32">
        <v>0</v>
      </c>
      <c r="P56" s="32">
        <v>0</v>
      </c>
      <c r="Q56" s="34"/>
      <c r="R56" s="50"/>
      <c r="S56"/>
      <c r="T56" s="2"/>
    </row>
    <row r="57" spans="1:20" ht="15" x14ac:dyDescent="0.25">
      <c r="B57" s="14">
        <v>45</v>
      </c>
      <c r="C57" s="66" t="s">
        <v>58</v>
      </c>
      <c r="D57" s="34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4"/>
      <c r="R57" s="50"/>
      <c r="S57"/>
      <c r="T57" s="2"/>
    </row>
    <row r="58" spans="1:20" ht="15" x14ac:dyDescent="0.25">
      <c r="B58" s="14">
        <v>46</v>
      </c>
      <c r="C58" s="60" t="s">
        <v>32</v>
      </c>
      <c r="D58" s="34"/>
      <c r="E58" s="32">
        <v>44</v>
      </c>
      <c r="F58" s="32">
        <v>94</v>
      </c>
      <c r="G58" s="32">
        <v>11412323</v>
      </c>
      <c r="H58" s="32"/>
      <c r="I58" s="32">
        <v>41</v>
      </c>
      <c r="J58" s="32">
        <v>8488323</v>
      </c>
      <c r="K58" s="33">
        <f>(J58/I58)</f>
        <v>207032.26829268291</v>
      </c>
      <c r="L58" s="35">
        <v>14</v>
      </c>
      <c r="M58" s="32"/>
      <c r="N58" s="32">
        <v>2</v>
      </c>
      <c r="O58" s="32">
        <v>51</v>
      </c>
      <c r="P58" s="32">
        <v>2624000</v>
      </c>
      <c r="Q58" s="33">
        <f t="shared" ref="Q58" si="16">(P58/N58)</f>
        <v>1312000</v>
      </c>
      <c r="R58" s="50">
        <f t="shared" ref="R58" si="17">(P58/O58)</f>
        <v>51450.98039215686</v>
      </c>
      <c r="S58"/>
      <c r="T58" s="2"/>
    </row>
    <row r="59" spans="1:20" ht="15" x14ac:dyDescent="0.25">
      <c r="B59" s="14">
        <v>47</v>
      </c>
      <c r="C59" s="60" t="s">
        <v>45</v>
      </c>
      <c r="D59" s="34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4"/>
      <c r="R59" s="50"/>
      <c r="S59"/>
      <c r="T59" s="2"/>
    </row>
    <row r="60" spans="1:20" ht="15" x14ac:dyDescent="0.25">
      <c r="B60" s="14">
        <v>48</v>
      </c>
      <c r="C60" s="66" t="s">
        <v>59</v>
      </c>
      <c r="D60" s="34"/>
      <c r="E60" s="32">
        <v>7</v>
      </c>
      <c r="F60" s="32">
        <v>7</v>
      </c>
      <c r="G60" s="32">
        <v>1730601</v>
      </c>
      <c r="H60" s="32"/>
      <c r="I60" s="32">
        <v>7</v>
      </c>
      <c r="J60" s="32">
        <v>1730601</v>
      </c>
      <c r="K60" s="33">
        <f>(J60/I60)</f>
        <v>247228.71428571429</v>
      </c>
      <c r="L60" s="35"/>
      <c r="M60" s="32"/>
      <c r="N60" s="32">
        <v>0</v>
      </c>
      <c r="O60" s="32">
        <v>0</v>
      </c>
      <c r="P60" s="32">
        <v>0</v>
      </c>
      <c r="Q60" s="34"/>
      <c r="R60" s="50"/>
      <c r="S60"/>
      <c r="T60" s="2"/>
    </row>
    <row r="61" spans="1:20" ht="15" x14ac:dyDescent="0.25">
      <c r="B61" s="14">
        <v>49</v>
      </c>
      <c r="C61" s="67"/>
      <c r="D61" s="34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4"/>
      <c r="R61" s="50"/>
      <c r="S61"/>
      <c r="T61" s="2"/>
    </row>
    <row r="62" spans="1:20" ht="15" x14ac:dyDescent="0.25">
      <c r="B62" s="14">
        <v>50</v>
      </c>
      <c r="C62" s="63" t="s">
        <v>40</v>
      </c>
      <c r="D62" s="34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4"/>
      <c r="R62" s="50"/>
      <c r="S62"/>
      <c r="T62" s="2"/>
    </row>
    <row r="63" spans="1:20" ht="15" x14ac:dyDescent="0.25">
      <c r="B63" s="14">
        <v>51</v>
      </c>
      <c r="C63" s="60" t="s">
        <v>46</v>
      </c>
      <c r="D63" s="34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4"/>
      <c r="R63" s="50"/>
      <c r="S63"/>
      <c r="T63" s="2"/>
    </row>
    <row r="64" spans="1:20" ht="15" x14ac:dyDescent="0.25">
      <c r="B64" s="14">
        <v>52</v>
      </c>
      <c r="C64" s="60" t="s">
        <v>60</v>
      </c>
      <c r="D64" s="34"/>
      <c r="E64" s="32">
        <v>3</v>
      </c>
      <c r="F64" s="32">
        <v>3</v>
      </c>
      <c r="G64" s="32">
        <v>628800</v>
      </c>
      <c r="H64" s="32"/>
      <c r="I64" s="32">
        <v>3</v>
      </c>
      <c r="J64" s="32">
        <v>628800</v>
      </c>
      <c r="K64" s="33">
        <f>(J64/I64)</f>
        <v>209600</v>
      </c>
      <c r="L64" s="35">
        <v>11</v>
      </c>
      <c r="M64" s="32"/>
      <c r="N64" s="32">
        <v>0</v>
      </c>
      <c r="O64" s="32">
        <v>0</v>
      </c>
      <c r="P64" s="32">
        <v>0</v>
      </c>
      <c r="Q64" s="34"/>
      <c r="R64" s="50"/>
      <c r="S64"/>
      <c r="T64" s="2"/>
    </row>
    <row r="65" spans="2:20" ht="15" x14ac:dyDescent="0.25">
      <c r="B65" s="14">
        <v>53</v>
      </c>
      <c r="C65" s="60" t="s">
        <v>33</v>
      </c>
      <c r="D65" s="34"/>
      <c r="E65" s="32">
        <v>25</v>
      </c>
      <c r="F65" s="32">
        <v>30</v>
      </c>
      <c r="G65" s="32">
        <v>4760584</v>
      </c>
      <c r="H65" s="32"/>
      <c r="I65" s="32">
        <v>23</v>
      </c>
      <c r="J65" s="32">
        <v>3994452</v>
      </c>
      <c r="K65" s="33">
        <f>(J65/I65)</f>
        <v>173671.82608695651</v>
      </c>
      <c r="L65" s="35">
        <v>17</v>
      </c>
      <c r="M65" s="32"/>
      <c r="N65" s="32">
        <v>1</v>
      </c>
      <c r="O65" s="32">
        <v>5</v>
      </c>
      <c r="P65" s="32">
        <v>408000</v>
      </c>
      <c r="Q65" s="33">
        <f t="shared" ref="Q65" si="18">(P65/N65)</f>
        <v>408000</v>
      </c>
      <c r="R65" s="50">
        <f t="shared" ref="R65" si="19">(P65/O65)</f>
        <v>81600</v>
      </c>
      <c r="S65"/>
      <c r="T65"/>
    </row>
    <row r="66" spans="2:20" ht="15" x14ac:dyDescent="0.25">
      <c r="B66" s="14">
        <v>54</v>
      </c>
      <c r="C66" s="60" t="s">
        <v>61</v>
      </c>
      <c r="D66" s="34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4"/>
      <c r="R66" s="50"/>
      <c r="S66"/>
      <c r="T66"/>
    </row>
    <row r="67" spans="2:20" ht="15" x14ac:dyDescent="0.25">
      <c r="B67" s="14">
        <v>55</v>
      </c>
      <c r="C67" s="66" t="s">
        <v>62</v>
      </c>
      <c r="D67" s="34"/>
      <c r="E67" s="32">
        <v>19</v>
      </c>
      <c r="F67" s="32">
        <v>19</v>
      </c>
      <c r="G67" s="32">
        <v>4971149</v>
      </c>
      <c r="H67" s="32"/>
      <c r="I67" s="32">
        <v>19</v>
      </c>
      <c r="J67" s="32">
        <v>4971149</v>
      </c>
      <c r="K67" s="33">
        <f>(J67/I67)</f>
        <v>261639.42105263157</v>
      </c>
      <c r="L67" s="32"/>
      <c r="M67" s="32"/>
      <c r="N67" s="32">
        <v>0</v>
      </c>
      <c r="O67" s="32">
        <v>0</v>
      </c>
      <c r="P67" s="32">
        <v>0</v>
      </c>
      <c r="Q67" s="34"/>
      <c r="R67" s="50"/>
      <c r="S67"/>
      <c r="T67"/>
    </row>
    <row r="68" spans="2:20" ht="15.75" thickBot="1" x14ac:dyDescent="0.3">
      <c r="B68" s="10"/>
      <c r="C68" s="51"/>
      <c r="D68" s="52"/>
      <c r="E68" s="53"/>
      <c r="F68" s="53"/>
      <c r="G68" s="54"/>
      <c r="H68" s="53"/>
      <c r="I68" s="53"/>
      <c r="J68" s="54"/>
      <c r="K68" s="54"/>
      <c r="L68" s="55"/>
      <c r="M68" s="53"/>
      <c r="N68" s="53"/>
      <c r="O68" s="53"/>
      <c r="P68" s="54"/>
      <c r="Q68" s="54"/>
      <c r="R68" s="56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63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34</v>
      </c>
      <c r="D71" s="16"/>
      <c r="E71" s="17"/>
      <c r="T71"/>
    </row>
    <row r="72" spans="2:20" x14ac:dyDescent="0.2">
      <c r="B72" s="13"/>
      <c r="C72" s="12" t="s">
        <v>35</v>
      </c>
      <c r="T72"/>
    </row>
    <row r="73" spans="2:20" x14ac:dyDescent="0.2">
      <c r="B73" s="13"/>
      <c r="C73" s="12" t="s">
        <v>36</v>
      </c>
      <c r="T73"/>
    </row>
    <row r="74" spans="2:20" x14ac:dyDescent="0.2">
      <c r="B74" s="13"/>
      <c r="C74" s="12" t="s">
        <v>37</v>
      </c>
      <c r="T74"/>
    </row>
    <row r="75" spans="2:20" x14ac:dyDescent="0.2">
      <c r="B75" s="13"/>
      <c r="C75" s="12" t="s">
        <v>47</v>
      </c>
    </row>
    <row r="76" spans="2:20" x14ac:dyDescent="0.2">
      <c r="B76" s="13"/>
      <c r="C76" s="12" t="s">
        <v>48</v>
      </c>
    </row>
    <row r="77" spans="2:20" x14ac:dyDescent="0.2">
      <c r="B77" s="2"/>
      <c r="C77" s="12" t="s">
        <v>49</v>
      </c>
    </row>
    <row r="78" spans="2:20" x14ac:dyDescent="0.2">
      <c r="B78" s="2"/>
      <c r="C78" s="13" t="s">
        <v>50</v>
      </c>
    </row>
    <row r="79" spans="2:20" x14ac:dyDescent="0.2">
      <c r="B79" s="2"/>
      <c r="C79" s="13" t="s">
        <v>51</v>
      </c>
    </row>
    <row r="80" spans="2:20" x14ac:dyDescent="0.2">
      <c r="C80" s="13" t="s">
        <v>52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A792FA-B446-4DCC-954E-198DF242D92D}"/>
</file>

<file path=customXml/itemProps2.xml><?xml version="1.0" encoding="utf-8"?>
<ds:datastoreItem xmlns:ds="http://schemas.openxmlformats.org/officeDocument/2006/customXml" ds:itemID="{C5F88A91-65B3-40EA-BBB2-6786D329CF6A}"/>
</file>

<file path=customXml/itemProps3.xml><?xml version="1.0" encoding="utf-8"?>
<ds:datastoreItem xmlns:ds="http://schemas.openxmlformats.org/officeDocument/2006/customXml" ds:itemID="{4BC4008C-7D03-408B-BE7C-C002D50F6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1B1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