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A2" sheetId="1" r:id="rId1"/>
  </sheets>
  <calcPr calcId="171027"/>
</workbook>
</file>

<file path=xl/calcChain.xml><?xml version="1.0" encoding="utf-8"?>
<calcChain xmlns="http://schemas.openxmlformats.org/spreadsheetml/2006/main">
  <c r="P69" i="1" l="1"/>
  <c r="O69" i="1"/>
  <c r="I69" i="1"/>
  <c r="I67" i="1"/>
  <c r="P66" i="1"/>
  <c r="O66" i="1"/>
  <c r="I66" i="1"/>
  <c r="I62" i="1"/>
  <c r="I60" i="1"/>
  <c r="I56" i="1"/>
  <c r="P50" i="1"/>
  <c r="O50" i="1"/>
  <c r="I50" i="1"/>
  <c r="I49" i="1"/>
  <c r="I43" i="1"/>
  <c r="I42" i="1"/>
  <c r="I41" i="1"/>
  <c r="H40" i="1"/>
  <c r="G40" i="1"/>
  <c r="E40" i="1"/>
  <c r="D40" i="1"/>
  <c r="C40" i="1"/>
  <c r="I38" i="1"/>
  <c r="P37" i="1"/>
  <c r="O37" i="1"/>
  <c r="I37" i="1"/>
  <c r="P36" i="1"/>
  <c r="O36" i="1"/>
  <c r="I36" i="1"/>
  <c r="N35" i="1"/>
  <c r="P35" i="1" s="1"/>
  <c r="M35" i="1"/>
  <c r="L35" i="1"/>
  <c r="H35" i="1"/>
  <c r="G35" i="1"/>
  <c r="E35" i="1"/>
  <c r="D35" i="1"/>
  <c r="C35" i="1"/>
  <c r="P33" i="1"/>
  <c r="O33" i="1"/>
  <c r="I33" i="1"/>
  <c r="P32" i="1"/>
  <c r="O32" i="1"/>
  <c r="I32" i="1"/>
  <c r="I31" i="1"/>
  <c r="P30" i="1"/>
  <c r="O30" i="1"/>
  <c r="I30" i="1"/>
  <c r="I29" i="1"/>
  <c r="P28" i="1"/>
  <c r="O28" i="1"/>
  <c r="I28" i="1"/>
  <c r="N27" i="1"/>
  <c r="M27" i="1"/>
  <c r="L27" i="1"/>
  <c r="H27" i="1"/>
  <c r="G27" i="1"/>
  <c r="E27" i="1"/>
  <c r="D27" i="1"/>
  <c r="C27" i="1"/>
  <c r="N24" i="1"/>
  <c r="M24" i="1"/>
  <c r="L24" i="1"/>
  <c r="H24" i="1"/>
  <c r="G24" i="1"/>
  <c r="E24" i="1"/>
  <c r="D24" i="1"/>
  <c r="C24" i="1"/>
  <c r="N23" i="1"/>
  <c r="M23" i="1"/>
  <c r="L23" i="1"/>
  <c r="H23" i="1"/>
  <c r="G23" i="1"/>
  <c r="E23" i="1"/>
  <c r="D23" i="1"/>
  <c r="C23" i="1"/>
  <c r="N22" i="1"/>
  <c r="M22" i="1"/>
  <c r="M21" i="1" s="1"/>
  <c r="L22" i="1"/>
  <c r="H22" i="1"/>
  <c r="G22" i="1"/>
  <c r="G21" i="1" s="1"/>
  <c r="E22" i="1"/>
  <c r="E21" i="1" s="1"/>
  <c r="D22" i="1"/>
  <c r="D21" i="1" s="1"/>
  <c r="C22" i="1"/>
  <c r="C21" i="1" s="1"/>
  <c r="N20" i="1"/>
  <c r="M20" i="1"/>
  <c r="L20" i="1"/>
  <c r="H20" i="1"/>
  <c r="G20" i="1"/>
  <c r="E20" i="1"/>
  <c r="D20" i="1"/>
  <c r="C20" i="1"/>
  <c r="N19" i="1"/>
  <c r="M19" i="1"/>
  <c r="L19" i="1"/>
  <c r="H19" i="1"/>
  <c r="G19" i="1"/>
  <c r="E19" i="1"/>
  <c r="D19" i="1"/>
  <c r="C19" i="1"/>
  <c r="C17" i="1" s="1"/>
  <c r="P15" i="1"/>
  <c r="O15" i="1"/>
  <c r="I15" i="1"/>
  <c r="P19" i="1" l="1"/>
  <c r="P20" i="1"/>
  <c r="O24" i="1"/>
  <c r="D17" i="1"/>
  <c r="I24" i="1"/>
  <c r="P24" i="1"/>
  <c r="O27" i="1"/>
  <c r="I20" i="1"/>
  <c r="I35" i="1"/>
  <c r="L21" i="1"/>
  <c r="L17" i="1" s="1"/>
  <c r="G17" i="1"/>
  <c r="P23" i="1"/>
  <c r="P27" i="1"/>
  <c r="O35" i="1"/>
  <c r="O20" i="1"/>
  <c r="I22" i="1"/>
  <c r="I23" i="1"/>
  <c r="I40" i="1"/>
  <c r="M17" i="1"/>
  <c r="I19" i="1"/>
  <c r="P22" i="1"/>
  <c r="I27" i="1"/>
  <c r="E17" i="1"/>
  <c r="O19" i="1"/>
  <c r="O23" i="1"/>
  <c r="H21" i="1"/>
  <c r="I21" i="1" s="1"/>
  <c r="N21" i="1"/>
  <c r="N17" i="1" s="1"/>
  <c r="O22" i="1"/>
  <c r="H17" i="1" l="1"/>
  <c r="I17" i="1" s="1"/>
  <c r="P17" i="1"/>
  <c r="O17" i="1"/>
  <c r="O21" i="1"/>
  <c r="P21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<sst xmlns="http://schemas.openxmlformats.org/spreadsheetml/2006/main" count="83" uniqueCount="74">
  <si>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</si>
  <si>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</si>
  <si>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</si>
  <si>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</si>
  <si>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</si>
  <si>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</si>
  <si>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</si>
  <si>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</si>
  <si>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</si>
  <si>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</si>
  <si>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</si>
  <si>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</si>
  <si>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</si>
  <si>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</si>
  <si>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</si>
  <si>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</si>
  <si>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</si>
  <si>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</si>
  <si>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</si>
  <si>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</si>
  <si>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</si>
  <si>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</si>
  <si>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</si>
  <si>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</si>
  <si>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</si>
  <si>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</si>
  <si>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</si>
  <si>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</si>
  <si>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</si>
  <si>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</si>
  <si>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</si>
  <si>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</si>
  <si>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</si>
  <si>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</si>
  <si>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</si>
  <si>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</si>
  <si>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</si>
  <si>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</si>
  <si>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</si>
  <si>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</si>
  <si>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</si>
  <si>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</si>
  <si>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</si>
  <si>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</si>
  <si>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</si>
  <si>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</si>
  <si>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</si>
  <si>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</si>
  <si>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</si>
  <si>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</si>
  <si>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</si>
  <si>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</si>
  <si>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</si>
  <si>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</si>
  <si>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</si>
  <si>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</si>
  <si>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</si>
  <si>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</si>
  <si>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</si>
  <si>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</si>
  <si>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</si>
  <si>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</si>
  <si>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</si>
  <si>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</si>
  <si>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CONSTRUCTION AND VALUE :  APRIL 2015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</si>
  <si>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</si>
  <si>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</si>
  <si>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</si>
  <si>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</si>
  <si>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</si>
  <si>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</si>
  <si>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</si>
  <si>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NEW HOUSING UNITS AUTHORIZED FOR CONSTRUCTION BY BUILDING PERMITS</t>
  </si>
  <si>
    <r>
      <t>ALL NEW CONSTRUCTION</t>
    </r>
    <r>
      <rPr>
        <b/>
        <sz val="8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</si>
</sst>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b/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3">
    <xf numFmtId="0" fontId="0" fillId="0" borderId="0" xfId="0"/>
    <xf numFmtId="41" fontId="0" fillId="0" borderId="0" xfId="0" applyNumberFormat="1"/>
    <xf numFmtId="0" fontId="2" fillId="0" borderId="0" xfId="0" applyFont="1"/>
    <xf numFmtId="42" fontId="0" fillId="0" borderId="0" xfId="0" applyNumberFormat="1"/>
    <xf numFmtId="0" fontId="0" fillId="0" borderId="0" xfId="0" applyAlignment="1">
      <alignment horizontal="center"/>
    </xf>
    <xf numFmtId="42" fontId="2" fillId="0" borderId="0" xfId="0" applyNumberFormat="1" applyFont="1"/>
    <xf numFmtId="1" fontId="0" fillId="0" borderId="0" xfId="0" applyNumberFormat="1" applyAlignment="1">
      <alignment horizontal="center"/>
    </xf>
    <xf numFmtId="41" fontId="3" fillId="0" borderId="0" xfId="0" applyNumberFormat="1" applyFont="1"/>
    <xf numFmtId="41" fontId="2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42" fontId="5" fillId="0" borderId="0" xfId="0" applyNumberFormat="1" applyFont="1"/>
    <xf numFmtId="0" fontId="10" fillId="0" borderId="0" xfId="0" applyFont="1"/>
    <xf numFmtId="49" fontId="7" fillId="0" borderId="0" xfId="0" applyNumberFormat="1" applyFont="1"/>
    <xf numFmtId="49" fontId="11" fillId="0" borderId="0" xfId="0" applyNumberFormat="1" applyFont="1"/>
    <xf numFmtId="0" fontId="11" fillId="0" borderId="0" xfId="0" applyFont="1"/>
    <xf numFmtId="0" fontId="13" fillId="0" borderId="0" xfId="0" applyFont="1"/>
    <xf numFmtId="41" fontId="13" fillId="0" borderId="0" xfId="0" applyNumberFormat="1" applyFont="1"/>
    <xf numFmtId="42" fontId="13" fillId="0" borderId="0" xfId="0" applyNumberFormat="1" applyFont="1"/>
    <xf numFmtId="0" fontId="13" fillId="0" borderId="0" xfId="0" applyNumberFormat="1" applyFont="1" applyAlignment="1">
      <alignment horizontal="center"/>
    </xf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0" fontId="2" fillId="0" borderId="1" xfId="0" applyNumberFormat="1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41" fontId="0" fillId="0" borderId="3" xfId="0" applyNumberFormat="1" applyBorder="1"/>
    <xf numFmtId="42" fontId="0" fillId="0" borderId="3" xfId="0" applyNumberFormat="1" applyBorder="1"/>
    <xf numFmtId="0" fontId="0" fillId="0" borderId="3" xfId="0" applyNumberFormat="1" applyBorder="1" applyAlignment="1">
      <alignment horizontal="center"/>
    </xf>
    <xf numFmtId="42" fontId="0" fillId="0" borderId="4" xfId="0" applyNumberFormat="1" applyBorder="1"/>
    <xf numFmtId="0" fontId="0" fillId="0" borderId="5" xfId="0" applyBorder="1"/>
    <xf numFmtId="0" fontId="0" fillId="0" borderId="0" xfId="0" applyBorder="1"/>
    <xf numFmtId="42" fontId="2" fillId="0" borderId="6" xfId="0" applyNumberFormat="1" applyFont="1" applyBorder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2" fontId="0" fillId="0" borderId="7" xfId="0" applyNumberFormat="1" applyBorder="1"/>
    <xf numFmtId="0" fontId="13" fillId="0" borderId="5" xfId="0" applyFont="1" applyBorder="1"/>
    <xf numFmtId="0" fontId="13" fillId="0" borderId="0" xfId="0" applyFont="1" applyBorder="1"/>
    <xf numFmtId="41" fontId="13" fillId="0" borderId="0" xfId="0" applyNumberFormat="1" applyFont="1" applyBorder="1" applyAlignment="1">
      <alignment horizontal="centerContinuous"/>
    </xf>
    <xf numFmtId="42" fontId="13" fillId="0" borderId="0" xfId="0" applyNumberFormat="1" applyFont="1" applyBorder="1" applyAlignment="1">
      <alignment horizontal="centerContinuous"/>
    </xf>
    <xf numFmtId="41" fontId="13" fillId="0" borderId="0" xfId="0" applyNumberFormat="1" applyFont="1" applyBorder="1"/>
    <xf numFmtId="42" fontId="13" fillId="0" borderId="0" xfId="0" applyNumberFormat="1" applyFont="1" applyBorder="1"/>
    <xf numFmtId="0" fontId="13" fillId="0" borderId="0" xfId="0" applyNumberFormat="1" applyFont="1" applyBorder="1" applyAlignment="1">
      <alignment horizontal="center"/>
    </xf>
    <xf numFmtId="42" fontId="13" fillId="0" borderId="7" xfId="0" applyNumberFormat="1" applyFont="1" applyBorder="1"/>
    <xf numFmtId="0" fontId="14" fillId="0" borderId="0" xfId="0" applyFont="1" applyBorder="1"/>
    <xf numFmtId="41" fontId="14" fillId="0" borderId="0" xfId="0" applyNumberFormat="1" applyFont="1" applyBorder="1"/>
    <xf numFmtId="0" fontId="14" fillId="0" borderId="0" xfId="0" applyNumberFormat="1" applyFont="1" applyBorder="1" applyAlignment="1">
      <alignment horizontal="center"/>
    </xf>
    <xf numFmtId="41" fontId="14" fillId="0" borderId="0" xfId="0" applyNumberFormat="1" applyFont="1" applyBorder="1" applyAlignment="1">
      <alignment horizontal="center"/>
    </xf>
    <xf numFmtId="42" fontId="14" fillId="0" borderId="0" xfId="0" applyNumberFormat="1" applyFont="1" applyBorder="1" applyAlignment="1">
      <alignment horizontal="center"/>
    </xf>
    <xf numFmtId="42" fontId="14" fillId="0" borderId="7" xfId="0" applyNumberFormat="1" applyFont="1" applyBorder="1" applyAlignment="1">
      <alignment horizontal="center"/>
    </xf>
    <xf numFmtId="3" fontId="13" fillId="0" borderId="5" xfId="0" applyNumberFormat="1" applyFont="1" applyBorder="1"/>
    <xf numFmtId="41" fontId="7" fillId="0" borderId="5" xfId="0" applyNumberFormat="1" applyFont="1" applyBorder="1"/>
    <xf numFmtId="0" fontId="15" fillId="0" borderId="0" xfId="0" applyFont="1" applyBorder="1"/>
    <xf numFmtId="42" fontId="13" fillId="0" borderId="0" xfId="1" applyNumberFormat="1" applyFont="1" applyBorder="1"/>
    <xf numFmtId="42" fontId="16" fillId="0" borderId="0" xfId="0" applyNumberFormat="1" applyFont="1" applyBorder="1"/>
    <xf numFmtId="42" fontId="16" fillId="0" borderId="7" xfId="0" applyNumberFormat="1" applyFont="1" applyBorder="1"/>
    <xf numFmtId="3" fontId="7" fillId="0" borderId="5" xfId="0" applyNumberFormat="1" applyFont="1" applyBorder="1"/>
    <xf numFmtId="0" fontId="16" fillId="0" borderId="0" xfId="0" applyFont="1" applyBorder="1"/>
    <xf numFmtId="41" fontId="16" fillId="0" borderId="0" xfId="0" applyNumberFormat="1" applyFont="1" applyBorder="1"/>
    <xf numFmtId="0" fontId="16" fillId="0" borderId="0" xfId="0" applyNumberFormat="1" applyFont="1" applyBorder="1" applyAlignment="1">
      <alignment horizontal="center"/>
    </xf>
    <xf numFmtId="0" fontId="7" fillId="0" borderId="5" xfId="0" applyFont="1" applyBorder="1"/>
    <xf numFmtId="41" fontId="16" fillId="0" borderId="0" xfId="0" applyNumberFormat="1" applyFont="1" applyBorder="1" applyAlignment="1">
      <alignment horizontal="right"/>
    </xf>
    <xf numFmtId="42" fontId="16" fillId="0" borderId="0" xfId="0" applyNumberFormat="1" applyFont="1" applyBorder="1" applyAlignment="1">
      <alignment horizontal="right"/>
    </xf>
    <xf numFmtId="3" fontId="8" fillId="0" borderId="5" xfId="0" applyNumberFormat="1" applyFont="1" applyBorder="1"/>
    <xf numFmtId="41" fontId="1" fillId="0" borderId="0" xfId="0" applyNumberFormat="1" applyFont="1" applyBorder="1"/>
    <xf numFmtId="4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9" fillId="0" borderId="5" xfId="0" applyFont="1" applyBorder="1"/>
    <xf numFmtId="3" fontId="9" fillId="0" borderId="5" xfId="0" applyNumberFormat="1" applyFont="1" applyBorder="1"/>
    <xf numFmtId="0" fontId="10" fillId="0" borderId="5" xfId="0" applyFont="1" applyBorder="1"/>
    <xf numFmtId="42" fontId="13" fillId="0" borderId="5" xfId="0" applyNumberFormat="1" applyFont="1" applyBorder="1"/>
    <xf numFmtId="0" fontId="10" fillId="0" borderId="8" xfId="0" applyFont="1" applyBorder="1"/>
    <xf numFmtId="0" fontId="13" fillId="0" borderId="9" xfId="0" applyFont="1" applyBorder="1"/>
    <xf numFmtId="41" fontId="13" fillId="0" borderId="9" xfId="0" applyNumberFormat="1" applyFont="1" applyBorder="1"/>
    <xf numFmtId="42" fontId="13" fillId="0" borderId="9" xfId="0" applyNumberFormat="1" applyFont="1" applyBorder="1"/>
    <xf numFmtId="0" fontId="13" fillId="0" borderId="9" xfId="0" applyNumberFormat="1" applyFont="1" applyBorder="1" applyAlignment="1">
      <alignment horizontal="center"/>
    </xf>
    <xf numFmtId="42" fontId="13" fillId="0" borderId="10" xfId="0" applyNumberFormat="1" applyFont="1" applyBorder="1"/>
    <xf numFmtId="3" fontId="3" fillId="0" borderId="5" xfId="0" applyNumberFormat="1" applyFont="1" applyBorder="1"/>
    <xf numFmtId="0" fontId="3" fillId="0" borderId="0" xfId="0" applyFont="1" applyBorder="1"/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41" fontId="3" fillId="0" borderId="0" xfId="0" applyNumberFormat="1" applyFont="1" applyBorder="1"/>
    <xf numFmtId="0" fontId="3" fillId="0" borderId="1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42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2" fontId="3" fillId="0" borderId="7" xfId="0" applyNumberFormat="1" applyFont="1" applyBorder="1"/>
    <xf numFmtId="42" fontId="3" fillId="0" borderId="0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41" fontId="18" fillId="0" borderId="0" xfId="0" applyNumberFormat="1" applyFont="1" applyBorder="1" applyAlignment="1">
      <alignment horizontal="center"/>
    </xf>
    <xf numFmtId="42" fontId="18" fillId="0" borderId="0" xfId="0" applyNumberFormat="1" applyFont="1" applyBorder="1" applyAlignment="1">
      <alignment horizontal="center"/>
    </xf>
    <xf numFmtId="42" fontId="18" fillId="0" borderId="7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761"/>
  <sheetViews>
    <sheetView tabSelected="1" workbookViewId="0">
      <selection activeCell="A9" sqref="A9:P13"/>
    </sheetView>
  </sheetViews>
  <sheetFormatPr defaultRowHeight="12.75" x14ac:dyDescent="0.2"/>
  <cols>
    <col min="1" max="1" width="42.140625" style="7" customWidth="1"/>
    <col min="2" max="2" width="3.140625" style="1" customWidth="1"/>
    <col min="3" max="3" width="14.42578125" style="1" bestFit="1" customWidth="1"/>
    <col min="4" max="4" width="9.42578125" style="1" bestFit="1" customWidth="1"/>
    <col min="5" max="5" width="15.28515625" style="3" bestFit="1" customWidth="1"/>
    <col min="6" max="6" width="4.140625" style="1" customWidth="1"/>
    <col min="7" max="7" width="9.42578125" style="1" bestFit="1" customWidth="1"/>
    <col min="8" max="8" width="15.28515625" style="3" bestFit="1" customWidth="1"/>
    <col min="9" max="9" width="11" style="3" bestFit="1" customWidth="1"/>
    <col min="10" max="10" width="9.42578125" style="1" bestFit="1" customWidth="1"/>
    <col min="11" max="11" width="4.140625" style="1" customWidth="1"/>
    <col min="12" max="12" width="14.42578125" style="1" bestFit="1" customWidth="1"/>
    <col min="13" max="13" width="9.42578125" style="1" bestFit="1" customWidth="1"/>
    <col min="14" max="14" width="14" style="3" bestFit="1" customWidth="1"/>
    <col min="15" max="15" width="12.5703125" style="3" bestFit="1" customWidth="1"/>
    <col min="16" max="16" width="11.5703125" style="3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4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9" customWidth="1"/>
    <col min="81" max="85" width="9.28515625" customWidth="1"/>
    <col min="86" max="86" width="9.28515625" style="6" customWidth="1"/>
    <col min="87" max="88" width="9.28515625" customWidth="1"/>
    <col min="89" max="89" width="9.28515625" bestFit="1" customWidth="1"/>
  </cols>
  <sheetData>
    <row r="2" spans="1:16" ht="18" x14ac:dyDescent="0.25">
      <c r="A2" s="10" t="s">
        <v>11</v>
      </c>
      <c r="B2" s="2"/>
      <c r="C2" s="2"/>
      <c r="D2" s="2"/>
      <c r="E2" s="5"/>
      <c r="F2"/>
      <c r="G2"/>
      <c r="J2"/>
      <c r="K2"/>
      <c r="L2"/>
      <c r="M2"/>
    </row>
    <row r="3" spans="1:16" ht="18" x14ac:dyDescent="0.25">
      <c r="A3" s="2" t="s">
        <v>64</v>
      </c>
      <c r="B3" s="2"/>
      <c r="C3" s="8"/>
      <c r="D3" s="8"/>
      <c r="E3" s="5"/>
      <c r="J3" s="9"/>
    </row>
    <row r="4" spans="1:16" ht="13.5" thickBot="1" x14ac:dyDescent="0.25">
      <c r="A4"/>
      <c r="B4"/>
      <c r="J4" s="9"/>
    </row>
    <row r="5" spans="1:16" ht="13.5" thickTop="1" x14ac:dyDescent="0.2">
      <c r="A5" s="29"/>
      <c r="B5" s="30"/>
      <c r="C5" s="31"/>
      <c r="D5" s="31"/>
      <c r="E5" s="32"/>
      <c r="F5" s="31"/>
      <c r="G5" s="31"/>
      <c r="H5" s="32"/>
      <c r="I5" s="32"/>
      <c r="J5" s="33"/>
      <c r="K5" s="31"/>
      <c r="L5" s="31"/>
      <c r="M5" s="31"/>
      <c r="N5" s="32"/>
      <c r="O5" s="32"/>
      <c r="P5" s="34"/>
    </row>
    <row r="6" spans="1:16" ht="18" x14ac:dyDescent="0.25">
      <c r="A6" s="35"/>
      <c r="B6" s="36"/>
      <c r="C6" s="26" t="s">
        <v>72</v>
      </c>
      <c r="D6" s="26"/>
      <c r="E6" s="27"/>
      <c r="F6" s="26"/>
      <c r="G6" s="26"/>
      <c r="H6" s="27"/>
      <c r="I6" s="27"/>
      <c r="J6" s="28"/>
      <c r="K6" s="26"/>
      <c r="L6" s="26"/>
      <c r="M6" s="26"/>
      <c r="N6" s="27"/>
      <c r="O6" s="27"/>
      <c r="P6" s="37"/>
    </row>
    <row r="7" spans="1:16" x14ac:dyDescent="0.2">
      <c r="A7" s="35"/>
      <c r="B7" s="36"/>
      <c r="C7" s="38"/>
      <c r="D7" s="38"/>
      <c r="E7" s="39"/>
      <c r="F7" s="40"/>
      <c r="G7" s="40"/>
      <c r="H7" s="41"/>
      <c r="I7" s="41"/>
      <c r="J7" s="42"/>
      <c r="K7" s="40"/>
      <c r="L7" s="40"/>
      <c r="M7" s="40"/>
      <c r="N7" s="41"/>
      <c r="O7" s="41"/>
      <c r="P7" s="43"/>
    </row>
    <row r="8" spans="1:16" ht="14.25" x14ac:dyDescent="0.2">
      <c r="A8" s="44"/>
      <c r="B8" s="45"/>
      <c r="C8" s="46"/>
      <c r="D8" s="46"/>
      <c r="E8" s="47"/>
      <c r="F8" s="48"/>
      <c r="G8" s="48"/>
      <c r="H8" s="49"/>
      <c r="I8" s="49"/>
      <c r="J8" s="50"/>
      <c r="K8" s="48"/>
      <c r="L8" s="48"/>
      <c r="M8" s="48"/>
      <c r="N8" s="49"/>
      <c r="O8" s="49"/>
      <c r="P8" s="51"/>
    </row>
    <row r="9" spans="1:16" x14ac:dyDescent="0.2">
      <c r="A9" s="85"/>
      <c r="B9" s="86"/>
      <c r="C9" s="87" t="s">
        <v>73</v>
      </c>
      <c r="D9" s="87"/>
      <c r="E9" s="88"/>
      <c r="F9" s="89"/>
      <c r="G9" s="87" t="s">
        <v>0</v>
      </c>
      <c r="H9" s="88"/>
      <c r="I9" s="88"/>
      <c r="J9" s="90"/>
      <c r="K9" s="91"/>
      <c r="L9" s="87" t="s">
        <v>1</v>
      </c>
      <c r="M9" s="87"/>
      <c r="N9" s="88"/>
      <c r="O9" s="88"/>
      <c r="P9" s="92"/>
    </row>
    <row r="10" spans="1:16" x14ac:dyDescent="0.2">
      <c r="A10" s="85"/>
      <c r="B10" s="86"/>
      <c r="C10" s="89"/>
      <c r="D10" s="89"/>
      <c r="E10" s="93"/>
      <c r="F10" s="89"/>
      <c r="G10" s="89"/>
      <c r="H10" s="93"/>
      <c r="I10" s="93"/>
      <c r="J10" s="94" t="s">
        <v>8</v>
      </c>
      <c r="K10" s="95"/>
      <c r="L10" s="89"/>
      <c r="M10" s="89"/>
      <c r="N10" s="93"/>
      <c r="O10" s="93"/>
      <c r="P10" s="96"/>
    </row>
    <row r="11" spans="1:16" x14ac:dyDescent="0.2">
      <c r="A11" s="85"/>
      <c r="B11" s="86"/>
      <c r="C11" s="95"/>
      <c r="D11" s="95"/>
      <c r="E11" s="97"/>
      <c r="F11" s="89"/>
      <c r="G11" s="89"/>
      <c r="H11" s="93"/>
      <c r="I11" s="93"/>
      <c r="J11" s="94" t="s">
        <v>12</v>
      </c>
      <c r="K11" s="95"/>
      <c r="L11" s="95"/>
      <c r="M11" s="95"/>
      <c r="N11" s="97"/>
      <c r="O11" s="88" t="s">
        <v>2</v>
      </c>
      <c r="P11" s="92"/>
    </row>
    <row r="12" spans="1:16" x14ac:dyDescent="0.2">
      <c r="A12" s="85"/>
      <c r="B12" s="86"/>
      <c r="C12" s="95"/>
      <c r="D12" s="95"/>
      <c r="E12" s="97"/>
      <c r="F12" s="89"/>
      <c r="G12" s="95"/>
      <c r="H12" s="97" t="s">
        <v>3</v>
      </c>
      <c r="I12" s="97" t="s">
        <v>4</v>
      </c>
      <c r="J12" s="94" t="s">
        <v>10</v>
      </c>
      <c r="K12" s="95"/>
      <c r="L12" s="95" t="s">
        <v>3</v>
      </c>
      <c r="M12" s="95"/>
      <c r="N12" s="97"/>
      <c r="O12" s="97"/>
      <c r="P12" s="98"/>
    </row>
    <row r="13" spans="1:16" ht="15" x14ac:dyDescent="0.35">
      <c r="A13" s="99" t="s">
        <v>5</v>
      </c>
      <c r="B13" s="86"/>
      <c r="C13" s="100" t="s">
        <v>6</v>
      </c>
      <c r="D13" s="100" t="s">
        <v>7</v>
      </c>
      <c r="E13" s="101" t="s">
        <v>8</v>
      </c>
      <c r="F13" s="89"/>
      <c r="G13" s="100" t="s">
        <v>7</v>
      </c>
      <c r="H13" s="101" t="s">
        <v>8</v>
      </c>
      <c r="I13" s="101" t="s">
        <v>8</v>
      </c>
      <c r="J13" s="94" t="s">
        <v>13</v>
      </c>
      <c r="K13" s="95"/>
      <c r="L13" s="100" t="s">
        <v>6</v>
      </c>
      <c r="M13" s="100" t="s">
        <v>7</v>
      </c>
      <c r="N13" s="101" t="s">
        <v>8</v>
      </c>
      <c r="O13" s="101" t="s">
        <v>9</v>
      </c>
      <c r="P13" s="102" t="s">
        <v>10</v>
      </c>
    </row>
    <row r="14" spans="1:16" ht="15" x14ac:dyDescent="0.25">
      <c r="A14" s="58"/>
      <c r="B14" s="52"/>
      <c r="C14" s="48"/>
      <c r="D14" s="55"/>
      <c r="E14" s="56"/>
      <c r="F14" s="53"/>
      <c r="G14" s="55"/>
      <c r="H14" s="56"/>
      <c r="I14" s="56"/>
      <c r="J14" s="54"/>
      <c r="K14" s="55"/>
      <c r="L14" s="55"/>
      <c r="M14" s="55"/>
      <c r="N14" s="56"/>
      <c r="O14" s="56"/>
      <c r="P14" s="57"/>
    </row>
    <row r="15" spans="1:16" ht="15" x14ac:dyDescent="0.25">
      <c r="A15" s="59" t="s">
        <v>65</v>
      </c>
      <c r="B15" s="60"/>
      <c r="C15" s="48">
        <v>1029</v>
      </c>
      <c r="D15" s="48">
        <v>1410</v>
      </c>
      <c r="E15" s="49">
        <v>310466000</v>
      </c>
      <c r="F15" s="48"/>
      <c r="G15" s="48">
        <v>1000</v>
      </c>
      <c r="H15" s="49">
        <v>215102000</v>
      </c>
      <c r="I15" s="61">
        <f>(H15/G15)</f>
        <v>215102</v>
      </c>
      <c r="J15" s="45"/>
      <c r="K15" s="45"/>
      <c r="L15" s="48">
        <v>26</v>
      </c>
      <c r="M15" s="48">
        <v>404</v>
      </c>
      <c r="N15" s="49">
        <v>94918000</v>
      </c>
      <c r="O15" s="62">
        <f>(N15/L15)</f>
        <v>3650692.3076923075</v>
      </c>
      <c r="P15" s="63">
        <f>(N15/M15)</f>
        <v>234945.54455445544</v>
      </c>
    </row>
    <row r="16" spans="1:16" ht="15" x14ac:dyDescent="0.25">
      <c r="A16" s="64"/>
      <c r="B16" s="65"/>
      <c r="C16" s="66"/>
      <c r="D16" s="66"/>
      <c r="E16" s="62"/>
      <c r="F16" s="66"/>
      <c r="G16" s="66"/>
      <c r="H16" s="62"/>
      <c r="I16" s="62"/>
      <c r="J16" s="67"/>
      <c r="K16" s="66"/>
      <c r="L16" s="66"/>
      <c r="M16" s="66"/>
      <c r="N16" s="62"/>
      <c r="O16" s="62"/>
      <c r="P16" s="63"/>
    </row>
    <row r="17" spans="1:16" ht="15" x14ac:dyDescent="0.25">
      <c r="A17" s="68" t="s">
        <v>66</v>
      </c>
      <c r="B17" s="65"/>
      <c r="C17" s="66">
        <f>(C19+C20+C21)</f>
        <v>993</v>
      </c>
      <c r="D17" s="66">
        <f t="shared" ref="D17:E17" si="0">(D19+D20+D21)</f>
        <v>1338</v>
      </c>
      <c r="E17" s="62">
        <f t="shared" si="0"/>
        <v>296945486</v>
      </c>
      <c r="F17" s="66"/>
      <c r="G17" s="66">
        <f t="shared" ref="G17:H17" si="1">(G19+G20+G21)</f>
        <v>973</v>
      </c>
      <c r="H17" s="62">
        <f t="shared" si="1"/>
        <v>208596939</v>
      </c>
      <c r="I17" s="61">
        <f>(H17/G17)</f>
        <v>214385.34326824255</v>
      </c>
      <c r="J17" s="67"/>
      <c r="K17" s="66"/>
      <c r="L17" s="66">
        <f t="shared" ref="L17:M17" si="2">(L19+L20+L21)</f>
        <v>17</v>
      </c>
      <c r="M17" s="66">
        <f t="shared" si="2"/>
        <v>359</v>
      </c>
      <c r="N17" s="62">
        <f>(N19+N20+N21)</f>
        <v>87902375</v>
      </c>
      <c r="O17" s="62">
        <f>(N17/L17)</f>
        <v>5170727.9411764704</v>
      </c>
      <c r="P17" s="63">
        <f>(N17/M17)</f>
        <v>244853.41225626742</v>
      </c>
    </row>
    <row r="18" spans="1:16" ht="15" x14ac:dyDescent="0.25">
      <c r="A18" s="64"/>
      <c r="B18" s="65"/>
      <c r="C18" s="69"/>
      <c r="D18" s="69"/>
      <c r="E18" s="70"/>
      <c r="F18" s="69"/>
      <c r="G18" s="69"/>
      <c r="H18" s="70"/>
      <c r="I18" s="62"/>
      <c r="J18" s="67"/>
      <c r="K18" s="66"/>
      <c r="L18" s="69"/>
      <c r="M18" s="69"/>
      <c r="N18" s="70"/>
      <c r="O18" s="62"/>
      <c r="P18" s="63"/>
    </row>
    <row r="19" spans="1:16" ht="15" x14ac:dyDescent="0.25">
      <c r="A19" s="71" t="s">
        <v>67</v>
      </c>
      <c r="B19" s="65"/>
      <c r="C19" s="69">
        <f>(C28+C29+C37+C38)</f>
        <v>492</v>
      </c>
      <c r="D19" s="69">
        <f t="shared" ref="D19:E19" si="3">(D28+D29+D37+D38)</f>
        <v>518</v>
      </c>
      <c r="E19" s="70">
        <f t="shared" si="3"/>
        <v>168193806</v>
      </c>
      <c r="F19" s="69"/>
      <c r="G19" s="69">
        <f t="shared" ref="G19:H19" si="4">(G28+G29+G37+G38)</f>
        <v>489</v>
      </c>
      <c r="H19" s="70">
        <f t="shared" si="4"/>
        <v>109555280</v>
      </c>
      <c r="I19" s="61">
        <f t="shared" ref="I19:I24" si="5">(H19/G19)</f>
        <v>224039.42740286299</v>
      </c>
      <c r="J19" s="67"/>
      <c r="K19" s="66"/>
      <c r="L19" s="69">
        <f t="shared" ref="L19:M19" si="6">(L28+L29+L37+L38)</f>
        <v>3</v>
      </c>
      <c r="M19" s="69">
        <f t="shared" si="6"/>
        <v>29</v>
      </c>
      <c r="N19" s="70">
        <f>(N28+N29+N37+N38)</f>
        <v>58638526</v>
      </c>
      <c r="O19" s="62">
        <f t="shared" ref="O19:O24" si="7">(N19/L19)</f>
        <v>19546175.333333332</v>
      </c>
      <c r="P19" s="63">
        <f t="shared" ref="P19:P24" si="8">(N19/M19)</f>
        <v>2022018.1379310344</v>
      </c>
    </row>
    <row r="20" spans="1:16" ht="15" x14ac:dyDescent="0.25">
      <c r="A20" s="71" t="s">
        <v>68</v>
      </c>
      <c r="B20" s="65"/>
      <c r="C20" s="69">
        <f>(C30+C31+C32+C36+C41+C42+C43+C56+C60)</f>
        <v>429</v>
      </c>
      <c r="D20" s="69">
        <f t="shared" ref="D20:E20" si="9">(D30+D31+D32+D36+D41+D42+D43+D56+D60)</f>
        <v>596</v>
      </c>
      <c r="E20" s="70">
        <f t="shared" si="9"/>
        <v>103977783</v>
      </c>
      <c r="F20" s="69"/>
      <c r="G20" s="69">
        <f t="shared" ref="G20:H20" si="10">(G30+G31+G32+G36+G41+G42+G43+G56+G60)</f>
        <v>420</v>
      </c>
      <c r="H20" s="70">
        <f t="shared" si="10"/>
        <v>86364808</v>
      </c>
      <c r="I20" s="61">
        <f t="shared" si="5"/>
        <v>205630.49523809523</v>
      </c>
      <c r="J20" s="67"/>
      <c r="K20" s="66"/>
      <c r="L20" s="69">
        <f t="shared" ref="L20:M20" si="11">(L30+L31+L32+L36+L41+L42+L43+L56+L60)</f>
        <v>7</v>
      </c>
      <c r="M20" s="69">
        <f t="shared" si="11"/>
        <v>172</v>
      </c>
      <c r="N20" s="70">
        <f>(N30+N31+N32+N36+N41+N42+N43+N56+N60)</f>
        <v>17342975</v>
      </c>
      <c r="O20" s="62">
        <f t="shared" si="7"/>
        <v>2477567.8571428573</v>
      </c>
      <c r="P20" s="63">
        <f t="shared" si="8"/>
        <v>100831.25</v>
      </c>
    </row>
    <row r="21" spans="1:16" ht="15" x14ac:dyDescent="0.25">
      <c r="A21" s="71" t="s">
        <v>41</v>
      </c>
      <c r="B21" s="65"/>
      <c r="C21" s="69">
        <f>(C22+C23+C24)</f>
        <v>72</v>
      </c>
      <c r="D21" s="69">
        <f t="shared" ref="D21:E21" si="12">(D22+D23+D24)</f>
        <v>224</v>
      </c>
      <c r="E21" s="70">
        <f t="shared" si="12"/>
        <v>24773897</v>
      </c>
      <c r="F21" s="69"/>
      <c r="G21" s="69">
        <f t="shared" ref="G21:H21" si="13">(G22+G23+G24)</f>
        <v>64</v>
      </c>
      <c r="H21" s="70">
        <f t="shared" si="13"/>
        <v>12676851</v>
      </c>
      <c r="I21" s="61">
        <f t="shared" si="5"/>
        <v>198075.796875</v>
      </c>
      <c r="J21" s="67"/>
      <c r="K21" s="66"/>
      <c r="L21" s="69">
        <f t="shared" ref="L21:M21" si="14">(L22+L23+L24)</f>
        <v>7</v>
      </c>
      <c r="M21" s="69">
        <f t="shared" si="14"/>
        <v>158</v>
      </c>
      <c r="N21" s="70">
        <f>(N22+N23+N24)</f>
        <v>11920874</v>
      </c>
      <c r="O21" s="62">
        <f t="shared" si="7"/>
        <v>1702982</v>
      </c>
      <c r="P21" s="63">
        <f t="shared" si="8"/>
        <v>75448.569620253169</v>
      </c>
    </row>
    <row r="22" spans="1:16" ht="15" x14ac:dyDescent="0.25">
      <c r="A22" s="71" t="s">
        <v>69</v>
      </c>
      <c r="B22" s="65"/>
      <c r="C22" s="66">
        <f>(C50+C67)</f>
        <v>19</v>
      </c>
      <c r="D22" s="66">
        <f t="shared" ref="D22:E22" si="15">(D50+D67)</f>
        <v>112</v>
      </c>
      <c r="E22" s="62">
        <f t="shared" si="15"/>
        <v>9282812</v>
      </c>
      <c r="F22" s="66"/>
      <c r="G22" s="66">
        <f t="shared" ref="G22:H22" si="16">(G50+G67)</f>
        <v>14</v>
      </c>
      <c r="H22" s="62">
        <f t="shared" si="16"/>
        <v>3506640</v>
      </c>
      <c r="I22" s="61">
        <f t="shared" si="5"/>
        <v>250474.28571428571</v>
      </c>
      <c r="J22" s="67"/>
      <c r="K22" s="66"/>
      <c r="L22" s="66">
        <f t="shared" ref="L22:M22" si="17">(L50+L67)</f>
        <v>4</v>
      </c>
      <c r="M22" s="66">
        <f t="shared" si="17"/>
        <v>96</v>
      </c>
      <c r="N22" s="62">
        <f>(N50+N67)</f>
        <v>5600000</v>
      </c>
      <c r="O22" s="62">
        <f t="shared" si="7"/>
        <v>1400000</v>
      </c>
      <c r="P22" s="63">
        <f t="shared" si="8"/>
        <v>58333.333333333336</v>
      </c>
    </row>
    <row r="23" spans="1:16" ht="15" x14ac:dyDescent="0.25">
      <c r="A23" s="71" t="s">
        <v>70</v>
      </c>
      <c r="B23" s="65"/>
      <c r="C23" s="66">
        <f>(C33)</f>
        <v>25</v>
      </c>
      <c r="D23" s="66">
        <f t="shared" ref="D23:E23" si="18">(D33)</f>
        <v>73</v>
      </c>
      <c r="E23" s="62">
        <f t="shared" si="18"/>
        <v>8499326</v>
      </c>
      <c r="F23" s="66"/>
      <c r="G23" s="66">
        <f t="shared" ref="G23:H23" si="19">(G33)</f>
        <v>24</v>
      </c>
      <c r="H23" s="62">
        <f t="shared" si="19"/>
        <v>3741464</v>
      </c>
      <c r="I23" s="61">
        <f t="shared" si="5"/>
        <v>155894.33333333334</v>
      </c>
      <c r="J23" s="67"/>
      <c r="K23" s="66"/>
      <c r="L23" s="66">
        <f t="shared" ref="L23:M23" si="20">(L33)</f>
        <v>1</v>
      </c>
      <c r="M23" s="66">
        <f t="shared" si="20"/>
        <v>49</v>
      </c>
      <c r="N23" s="62">
        <f>(N33)</f>
        <v>4757862</v>
      </c>
      <c r="O23" s="62">
        <f t="shared" si="7"/>
        <v>4757862</v>
      </c>
      <c r="P23" s="63">
        <f t="shared" si="8"/>
        <v>97099.224489795917</v>
      </c>
    </row>
    <row r="24" spans="1:16" ht="15" x14ac:dyDescent="0.25">
      <c r="A24" s="71" t="s">
        <v>71</v>
      </c>
      <c r="B24" s="65"/>
      <c r="C24" s="66">
        <f>(C49+C58+C62+C66+C69)</f>
        <v>28</v>
      </c>
      <c r="D24" s="66">
        <f t="shared" ref="D24:E24" si="21">(D49+D58+D62+D66+D69)</f>
        <v>39</v>
      </c>
      <c r="E24" s="62">
        <f t="shared" si="21"/>
        <v>6991759</v>
      </c>
      <c r="F24" s="66"/>
      <c r="G24" s="66">
        <f t="shared" ref="G24:H24" si="22">(G49+G58+G62+G66+G69)</f>
        <v>26</v>
      </c>
      <c r="H24" s="62">
        <f t="shared" si="22"/>
        <v>5428747</v>
      </c>
      <c r="I24" s="61">
        <f t="shared" si="5"/>
        <v>208797.96153846153</v>
      </c>
      <c r="J24" s="67"/>
      <c r="K24" s="66"/>
      <c r="L24" s="66">
        <f t="shared" ref="L24:M24" si="23">(L49+L58+L62+L66+L69)</f>
        <v>2</v>
      </c>
      <c r="M24" s="66">
        <f t="shared" si="23"/>
        <v>13</v>
      </c>
      <c r="N24" s="62">
        <f>(N49+N58+N62+N66+N69)</f>
        <v>1563012</v>
      </c>
      <c r="O24" s="62">
        <f t="shared" si="7"/>
        <v>781506</v>
      </c>
      <c r="P24" s="63">
        <f t="shared" si="8"/>
        <v>120231.69230769231</v>
      </c>
    </row>
    <row r="25" spans="1:16" ht="15" x14ac:dyDescent="0.25">
      <c r="A25" s="64"/>
      <c r="B25" s="65"/>
      <c r="C25" s="72"/>
      <c r="D25" s="72"/>
      <c r="E25" s="73"/>
      <c r="F25" s="72"/>
      <c r="G25" s="72"/>
      <c r="H25" s="73"/>
      <c r="I25" s="62"/>
      <c r="J25" s="67"/>
      <c r="K25" s="66"/>
      <c r="L25" s="72"/>
      <c r="M25" s="72"/>
      <c r="N25" s="73"/>
      <c r="O25" s="62"/>
      <c r="P25" s="63"/>
    </row>
    <row r="26" spans="1:16" ht="15" x14ac:dyDescent="0.25">
      <c r="A26" s="64"/>
      <c r="B26" s="65"/>
      <c r="C26" s="72"/>
      <c r="D26" s="72"/>
      <c r="E26" s="73"/>
      <c r="F26" s="72"/>
      <c r="G26" s="72"/>
      <c r="H26" s="73"/>
      <c r="I26" s="62"/>
      <c r="J26" s="74"/>
      <c r="K26" s="72"/>
      <c r="L26" s="72"/>
      <c r="M26" s="72"/>
      <c r="N26" s="73"/>
      <c r="O26" s="62"/>
      <c r="P26" s="63"/>
    </row>
    <row r="27" spans="1:16" ht="15" x14ac:dyDescent="0.25">
      <c r="A27" s="68" t="s">
        <v>14</v>
      </c>
      <c r="B27" s="65"/>
      <c r="C27" s="72">
        <f>SUM(C28:C33)</f>
        <v>423</v>
      </c>
      <c r="D27" s="72">
        <f>SUM(D28:D33)</f>
        <v>646</v>
      </c>
      <c r="E27" s="73">
        <f>SUM(E28:E33)</f>
        <v>115143753</v>
      </c>
      <c r="F27" s="72"/>
      <c r="G27" s="72">
        <f>SUM(G28:G33)</f>
        <v>416</v>
      </c>
      <c r="H27" s="73">
        <f>SUM(H28:H33)</f>
        <v>92350223</v>
      </c>
      <c r="I27" s="61">
        <f t="shared" ref="I27:I33" si="24">(H27/G27)</f>
        <v>221995.72836538462</v>
      </c>
      <c r="J27" s="74"/>
      <c r="K27" s="72"/>
      <c r="L27" s="72">
        <f>SUM(L28:L33)</f>
        <v>7</v>
      </c>
      <c r="M27" s="72">
        <f>SUM(M28:M33)</f>
        <v>230</v>
      </c>
      <c r="N27" s="73">
        <f>SUM(N28:N33)</f>
        <v>22793530</v>
      </c>
      <c r="O27" s="62">
        <f t="shared" ref="O27:O28" si="25">(N27/L27)</f>
        <v>3256218.5714285714</v>
      </c>
      <c r="P27" s="63">
        <f t="shared" ref="P27:P28" si="26">(N27/M27)</f>
        <v>99102.304347826081</v>
      </c>
    </row>
    <row r="28" spans="1:16" ht="15" x14ac:dyDescent="0.25">
      <c r="A28" s="75" t="s">
        <v>15</v>
      </c>
      <c r="B28" s="45"/>
      <c r="C28" s="72">
        <v>198</v>
      </c>
      <c r="D28" s="72">
        <v>216</v>
      </c>
      <c r="E28" s="73">
        <v>45902303</v>
      </c>
      <c r="F28" s="72"/>
      <c r="G28" s="72">
        <v>197</v>
      </c>
      <c r="H28" s="73">
        <v>43763777</v>
      </c>
      <c r="I28" s="61">
        <f t="shared" si="24"/>
        <v>222151.15228426395</v>
      </c>
      <c r="J28" s="74">
        <v>10</v>
      </c>
      <c r="K28" s="72"/>
      <c r="L28" s="72">
        <v>1</v>
      </c>
      <c r="M28" s="72">
        <v>19</v>
      </c>
      <c r="N28" s="73">
        <v>2138526</v>
      </c>
      <c r="O28" s="62">
        <f t="shared" si="25"/>
        <v>2138526</v>
      </c>
      <c r="P28" s="63">
        <f t="shared" si="26"/>
        <v>112554</v>
      </c>
    </row>
    <row r="29" spans="1:16" ht="15" x14ac:dyDescent="0.25">
      <c r="A29" s="75" t="s">
        <v>16</v>
      </c>
      <c r="B29" s="45"/>
      <c r="C29" s="72">
        <v>67</v>
      </c>
      <c r="D29" s="72">
        <v>67</v>
      </c>
      <c r="E29" s="73">
        <v>15119770</v>
      </c>
      <c r="F29" s="72"/>
      <c r="G29" s="72">
        <v>67</v>
      </c>
      <c r="H29" s="73">
        <v>15119770</v>
      </c>
      <c r="I29" s="61">
        <f t="shared" si="24"/>
        <v>225668.20895522388</v>
      </c>
      <c r="J29" s="74">
        <v>3</v>
      </c>
      <c r="K29" s="72"/>
      <c r="L29" s="72">
        <v>0</v>
      </c>
      <c r="M29" s="72">
        <v>0</v>
      </c>
      <c r="N29" s="73">
        <v>0</v>
      </c>
      <c r="O29" s="62"/>
      <c r="P29" s="63"/>
    </row>
    <row r="30" spans="1:16" ht="15" x14ac:dyDescent="0.25">
      <c r="A30" s="75" t="s">
        <v>17</v>
      </c>
      <c r="B30" s="45"/>
      <c r="C30" s="72">
        <v>16</v>
      </c>
      <c r="D30" s="72">
        <v>49</v>
      </c>
      <c r="E30" s="73">
        <v>6893687</v>
      </c>
      <c r="F30" s="72"/>
      <c r="G30" s="72">
        <v>13</v>
      </c>
      <c r="H30" s="73">
        <v>2933687</v>
      </c>
      <c r="I30" s="61">
        <f t="shared" si="24"/>
        <v>225668.23076923078</v>
      </c>
      <c r="J30" s="74">
        <v>3</v>
      </c>
      <c r="K30" s="72"/>
      <c r="L30" s="72">
        <v>3</v>
      </c>
      <c r="M30" s="72">
        <v>36</v>
      </c>
      <c r="N30" s="73">
        <v>3960000</v>
      </c>
      <c r="O30" s="62">
        <f>(N30/L30)</f>
        <v>1320000</v>
      </c>
      <c r="P30" s="63">
        <f>(N30/M30)</f>
        <v>110000</v>
      </c>
    </row>
    <row r="31" spans="1:16" ht="15" x14ac:dyDescent="0.25">
      <c r="A31" s="75" t="s">
        <v>18</v>
      </c>
      <c r="B31" s="45"/>
      <c r="C31" s="72">
        <v>33</v>
      </c>
      <c r="D31" s="72">
        <v>33</v>
      </c>
      <c r="E31" s="73">
        <v>8286732</v>
      </c>
      <c r="F31" s="72"/>
      <c r="G31" s="72">
        <v>33</v>
      </c>
      <c r="H31" s="73">
        <v>8286732</v>
      </c>
      <c r="I31" s="61">
        <f t="shared" si="24"/>
        <v>251113.09090909091</v>
      </c>
      <c r="J31" s="74">
        <v>2</v>
      </c>
      <c r="K31" s="72"/>
      <c r="L31" s="72">
        <v>0</v>
      </c>
      <c r="M31" s="72">
        <v>0</v>
      </c>
      <c r="N31" s="73">
        <v>0</v>
      </c>
      <c r="O31" s="62"/>
      <c r="P31" s="63"/>
    </row>
    <row r="32" spans="1:16" ht="15" x14ac:dyDescent="0.25">
      <c r="A32" s="75" t="s">
        <v>19</v>
      </c>
      <c r="B32" s="45"/>
      <c r="C32" s="72">
        <v>84</v>
      </c>
      <c r="D32" s="72">
        <v>208</v>
      </c>
      <c r="E32" s="73">
        <v>30441935</v>
      </c>
      <c r="F32" s="72"/>
      <c r="G32" s="72">
        <v>82</v>
      </c>
      <c r="H32" s="73">
        <v>18504793</v>
      </c>
      <c r="I32" s="61">
        <f t="shared" si="24"/>
        <v>225668.20731707316</v>
      </c>
      <c r="J32" s="74">
        <v>3</v>
      </c>
      <c r="K32" s="72"/>
      <c r="L32" s="72">
        <v>2</v>
      </c>
      <c r="M32" s="72">
        <v>126</v>
      </c>
      <c r="N32" s="73">
        <v>11937142</v>
      </c>
      <c r="O32" s="62">
        <f>(N32/L32)</f>
        <v>5968571</v>
      </c>
      <c r="P32" s="63">
        <f>(N32/M32)</f>
        <v>94739.222222222219</v>
      </c>
    </row>
    <row r="33" spans="1:16" ht="15" x14ac:dyDescent="0.25">
      <c r="A33" s="75" t="s">
        <v>20</v>
      </c>
      <c r="B33" s="45"/>
      <c r="C33" s="72">
        <v>25</v>
      </c>
      <c r="D33" s="72">
        <v>73</v>
      </c>
      <c r="E33" s="73">
        <v>8499326</v>
      </c>
      <c r="F33" s="72"/>
      <c r="G33" s="72">
        <v>24</v>
      </c>
      <c r="H33" s="73">
        <v>3741464</v>
      </c>
      <c r="I33" s="61">
        <f t="shared" si="24"/>
        <v>155894.33333333334</v>
      </c>
      <c r="J33" s="74">
        <v>17</v>
      </c>
      <c r="K33" s="72"/>
      <c r="L33" s="72">
        <v>1</v>
      </c>
      <c r="M33" s="72">
        <v>49</v>
      </c>
      <c r="N33" s="73">
        <v>4757862</v>
      </c>
      <c r="O33" s="62">
        <f>(N33/L33)</f>
        <v>4757862</v>
      </c>
      <c r="P33" s="63">
        <f>(N33/M33)</f>
        <v>97099.224489795917</v>
      </c>
    </row>
    <row r="34" spans="1:16" ht="15" x14ac:dyDescent="0.25">
      <c r="A34" s="76"/>
      <c r="B34" s="45"/>
      <c r="C34" s="48"/>
      <c r="D34" s="48"/>
      <c r="E34" s="49"/>
      <c r="F34" s="48"/>
      <c r="G34" s="48"/>
      <c r="H34" s="49"/>
      <c r="I34" s="73"/>
      <c r="J34" s="74"/>
      <c r="K34" s="72"/>
      <c r="L34" s="48"/>
      <c r="M34" s="48"/>
      <c r="N34" s="49"/>
      <c r="O34" s="62"/>
      <c r="P34" s="63"/>
    </row>
    <row r="35" spans="1:16" ht="15" x14ac:dyDescent="0.25">
      <c r="A35" s="68" t="s">
        <v>21</v>
      </c>
      <c r="B35" s="45"/>
      <c r="C35" s="72">
        <f>SUM(C36:C38)</f>
        <v>304</v>
      </c>
      <c r="D35" s="72">
        <f>SUM(D36:D38)</f>
        <v>320</v>
      </c>
      <c r="E35" s="73">
        <f>SUM(E36:E38)</f>
        <v>124157871</v>
      </c>
      <c r="F35" s="72"/>
      <c r="G35" s="72">
        <f>SUM(G36:G38)</f>
        <v>300</v>
      </c>
      <c r="H35" s="73">
        <f>SUM(H36:H38)</f>
        <v>66212038</v>
      </c>
      <c r="I35" s="61">
        <f t="shared" ref="I35" si="27">(H35/G35)</f>
        <v>220706.79333333333</v>
      </c>
      <c r="J35" s="74"/>
      <c r="K35" s="72"/>
      <c r="L35" s="72">
        <f>SUM(L36:L38)</f>
        <v>4</v>
      </c>
      <c r="M35" s="72">
        <f>SUM(M36:M38)</f>
        <v>20</v>
      </c>
      <c r="N35" s="73">
        <f>SUM(N36:N38)</f>
        <v>57945833</v>
      </c>
      <c r="O35" s="62">
        <f t="shared" ref="O35:O37" si="28">(N35/L35)</f>
        <v>14486458.25</v>
      </c>
      <c r="P35" s="63">
        <f t="shared" ref="P35:P37" si="29">(N35/M35)</f>
        <v>2897291.65</v>
      </c>
    </row>
    <row r="36" spans="1:16" ht="15" x14ac:dyDescent="0.25">
      <c r="A36" s="75" t="s">
        <v>22</v>
      </c>
      <c r="B36" s="45"/>
      <c r="C36" s="72">
        <v>77</v>
      </c>
      <c r="D36" s="72">
        <v>85</v>
      </c>
      <c r="E36" s="73">
        <v>16986138</v>
      </c>
      <c r="F36" s="72"/>
      <c r="G36" s="72">
        <v>75</v>
      </c>
      <c r="H36" s="73">
        <v>15540305</v>
      </c>
      <c r="I36" s="61">
        <f>(H36/G36)</f>
        <v>207204.06666666668</v>
      </c>
      <c r="J36" s="74">
        <v>12</v>
      </c>
      <c r="K36" s="72"/>
      <c r="L36" s="72">
        <v>2</v>
      </c>
      <c r="M36" s="72">
        <v>10</v>
      </c>
      <c r="N36" s="73">
        <v>1445833</v>
      </c>
      <c r="O36" s="62">
        <f t="shared" si="28"/>
        <v>722916.5</v>
      </c>
      <c r="P36" s="63">
        <f t="shared" si="29"/>
        <v>144583.29999999999</v>
      </c>
    </row>
    <row r="37" spans="1:16" ht="15" x14ac:dyDescent="0.25">
      <c r="A37" s="75" t="s">
        <v>23</v>
      </c>
      <c r="B37" s="45"/>
      <c r="C37" s="72">
        <v>76</v>
      </c>
      <c r="D37" s="72">
        <v>84</v>
      </c>
      <c r="E37" s="73">
        <v>73095834</v>
      </c>
      <c r="F37" s="72"/>
      <c r="G37" s="72">
        <v>74</v>
      </c>
      <c r="H37" s="73">
        <v>16595834</v>
      </c>
      <c r="I37" s="61">
        <f>(H37/G37)</f>
        <v>224268.02702702704</v>
      </c>
      <c r="J37" s="74">
        <v>9</v>
      </c>
      <c r="K37" s="72"/>
      <c r="L37" s="72">
        <v>2</v>
      </c>
      <c r="M37" s="72">
        <v>10</v>
      </c>
      <c r="N37" s="73">
        <v>56500000</v>
      </c>
      <c r="O37" s="62">
        <f t="shared" si="28"/>
        <v>28250000</v>
      </c>
      <c r="P37" s="63">
        <f t="shared" si="29"/>
        <v>5650000</v>
      </c>
    </row>
    <row r="38" spans="1:16" ht="15" x14ac:dyDescent="0.25">
      <c r="A38" s="75" t="s">
        <v>24</v>
      </c>
      <c r="B38" s="45"/>
      <c r="C38" s="72">
        <v>151</v>
      </c>
      <c r="D38" s="72">
        <v>151</v>
      </c>
      <c r="E38" s="73">
        <v>34075899</v>
      </c>
      <c r="F38" s="72"/>
      <c r="G38" s="72">
        <v>151</v>
      </c>
      <c r="H38" s="73">
        <v>34075899</v>
      </c>
      <c r="I38" s="61">
        <f>(H38/G38)</f>
        <v>225668.20529801326</v>
      </c>
      <c r="J38" s="74">
        <v>3</v>
      </c>
      <c r="K38" s="72"/>
      <c r="L38" s="72">
        <v>0</v>
      </c>
      <c r="M38" s="72">
        <v>0</v>
      </c>
      <c r="N38" s="73">
        <v>0</v>
      </c>
      <c r="O38" s="62"/>
      <c r="P38" s="63"/>
    </row>
    <row r="39" spans="1:16" ht="15" x14ac:dyDescent="0.25">
      <c r="A39" s="76"/>
      <c r="B39" s="45"/>
      <c r="C39" s="48"/>
      <c r="D39" s="48"/>
      <c r="E39" s="49"/>
      <c r="F39" s="48"/>
      <c r="G39" s="48"/>
      <c r="H39" s="49"/>
      <c r="I39" s="73"/>
      <c r="J39" s="74"/>
      <c r="K39" s="72"/>
      <c r="L39" s="48"/>
      <c r="M39" s="48"/>
      <c r="N39" s="49"/>
      <c r="O39" s="62"/>
      <c r="P39" s="63"/>
    </row>
    <row r="40" spans="1:16" ht="15" x14ac:dyDescent="0.25">
      <c r="A40" s="68" t="s">
        <v>25</v>
      </c>
      <c r="B40" s="45"/>
      <c r="C40" s="72">
        <f>SUM(C41:C43)</f>
        <v>195</v>
      </c>
      <c r="D40" s="72">
        <f>SUM(D41:D43)</f>
        <v>195</v>
      </c>
      <c r="E40" s="73">
        <f>SUM(E41:E43)</f>
        <v>36568604</v>
      </c>
      <c r="F40" s="72"/>
      <c r="G40" s="72">
        <f>SUM(G41:G43)</f>
        <v>195</v>
      </c>
      <c r="H40" s="73">
        <f>SUM(H41:H43)</f>
        <v>36568604</v>
      </c>
      <c r="I40" s="61">
        <f t="shared" ref="I40" si="30">(H40/G40)</f>
        <v>187531.30256410257</v>
      </c>
      <c r="J40" s="74"/>
      <c r="K40" s="72"/>
      <c r="L40" s="72"/>
      <c r="M40" s="72"/>
      <c r="N40" s="73"/>
      <c r="O40" s="62"/>
      <c r="P40" s="63"/>
    </row>
    <row r="41" spans="1:16" ht="15" x14ac:dyDescent="0.25">
      <c r="A41" s="75" t="s">
        <v>26</v>
      </c>
      <c r="B41" s="45"/>
      <c r="C41" s="72">
        <v>48</v>
      </c>
      <c r="D41" s="72">
        <v>48</v>
      </c>
      <c r="E41" s="73">
        <v>10832074</v>
      </c>
      <c r="F41" s="72"/>
      <c r="G41" s="72">
        <v>48</v>
      </c>
      <c r="H41" s="73">
        <v>10832074</v>
      </c>
      <c r="I41" s="61">
        <f>(H41/G41)</f>
        <v>225668.20833333334</v>
      </c>
      <c r="J41" s="74">
        <v>3</v>
      </c>
      <c r="K41" s="72"/>
      <c r="L41" s="72">
        <v>0</v>
      </c>
      <c r="M41" s="72">
        <v>0</v>
      </c>
      <c r="N41" s="73">
        <v>0</v>
      </c>
      <c r="O41" s="62"/>
      <c r="P41" s="63"/>
    </row>
    <row r="42" spans="1:16" ht="15" x14ac:dyDescent="0.25">
      <c r="A42" s="75" t="s">
        <v>27</v>
      </c>
      <c r="B42" s="45"/>
      <c r="C42" s="72">
        <v>84</v>
      </c>
      <c r="D42" s="72">
        <v>84</v>
      </c>
      <c r="E42" s="73">
        <v>18886924</v>
      </c>
      <c r="F42" s="72"/>
      <c r="G42" s="72">
        <v>84</v>
      </c>
      <c r="H42" s="73">
        <v>18886924</v>
      </c>
      <c r="I42" s="61">
        <f>(H42/G42)</f>
        <v>224844.33333333334</v>
      </c>
      <c r="J42" s="74">
        <v>8</v>
      </c>
      <c r="K42" s="72"/>
      <c r="L42" s="72">
        <v>0</v>
      </c>
      <c r="M42" s="72">
        <v>0</v>
      </c>
      <c r="N42" s="73">
        <v>0</v>
      </c>
      <c r="O42" s="62"/>
      <c r="P42" s="63"/>
    </row>
    <row r="43" spans="1:16" ht="15" x14ac:dyDescent="0.25">
      <c r="A43" s="75" t="s">
        <v>28</v>
      </c>
      <c r="B43" s="45"/>
      <c r="C43" s="72">
        <v>63</v>
      </c>
      <c r="D43" s="72">
        <v>63</v>
      </c>
      <c r="E43" s="73">
        <v>6849606</v>
      </c>
      <c r="F43" s="72"/>
      <c r="G43" s="72">
        <v>63</v>
      </c>
      <c r="H43" s="73">
        <v>6849606</v>
      </c>
      <c r="I43" s="61">
        <f>(H43/G43)</f>
        <v>108723.90476190476</v>
      </c>
      <c r="J43" s="74">
        <v>18</v>
      </c>
      <c r="K43" s="72"/>
      <c r="L43" s="72">
        <v>0</v>
      </c>
      <c r="M43" s="72">
        <v>0</v>
      </c>
      <c r="N43" s="73">
        <v>0</v>
      </c>
      <c r="O43" s="62"/>
      <c r="P43" s="63"/>
    </row>
    <row r="44" spans="1:16" ht="15" x14ac:dyDescent="0.25">
      <c r="A44" s="75"/>
      <c r="B44" s="45"/>
      <c r="C44" s="48"/>
      <c r="D44" s="48"/>
      <c r="E44" s="49"/>
      <c r="F44" s="48"/>
      <c r="G44" s="48"/>
      <c r="H44" s="49"/>
      <c r="I44" s="73"/>
      <c r="J44" s="74"/>
      <c r="K44" s="72"/>
      <c r="L44" s="72"/>
      <c r="M44" s="72"/>
      <c r="N44" s="73"/>
      <c r="O44" s="62"/>
      <c r="P44" s="63"/>
    </row>
    <row r="45" spans="1:16" ht="15" x14ac:dyDescent="0.25">
      <c r="A45" s="68" t="s">
        <v>38</v>
      </c>
      <c r="B45" s="45"/>
      <c r="C45" s="72"/>
      <c r="D45" s="72"/>
      <c r="E45" s="73"/>
      <c r="F45" s="72"/>
      <c r="G45" s="72"/>
      <c r="H45" s="73"/>
      <c r="I45" s="73"/>
      <c r="J45" s="74"/>
      <c r="K45" s="72"/>
      <c r="L45" s="72"/>
      <c r="M45" s="72"/>
      <c r="N45" s="73"/>
      <c r="O45" s="62"/>
      <c r="P45" s="63"/>
    </row>
    <row r="46" spans="1:16" ht="15" x14ac:dyDescent="0.25">
      <c r="A46" s="75" t="s">
        <v>42</v>
      </c>
      <c r="B46" s="45"/>
      <c r="C46" s="72"/>
      <c r="D46" s="72"/>
      <c r="E46" s="73"/>
      <c r="F46" s="72"/>
      <c r="G46" s="72"/>
      <c r="H46" s="73"/>
      <c r="I46" s="73"/>
      <c r="J46" s="74"/>
      <c r="K46" s="72"/>
      <c r="L46" s="72"/>
      <c r="M46" s="72"/>
      <c r="N46" s="73"/>
      <c r="O46" s="62"/>
      <c r="P46" s="63"/>
    </row>
    <row r="47" spans="1:16" ht="15" x14ac:dyDescent="0.25">
      <c r="A47" s="77" t="s">
        <v>53</v>
      </c>
      <c r="B47" s="45"/>
      <c r="C47" s="72"/>
      <c r="D47" s="72"/>
      <c r="E47" s="73"/>
      <c r="F47" s="72"/>
      <c r="G47" s="72"/>
      <c r="H47" s="73"/>
      <c r="I47" s="73"/>
      <c r="J47" s="74"/>
      <c r="K47" s="72"/>
      <c r="L47" s="72"/>
      <c r="M47" s="72"/>
      <c r="N47" s="73"/>
      <c r="O47" s="62"/>
      <c r="P47" s="63"/>
    </row>
    <row r="48" spans="1:16" ht="15" x14ac:dyDescent="0.25">
      <c r="A48" s="77" t="s">
        <v>54</v>
      </c>
      <c r="B48" s="45"/>
      <c r="C48" s="72"/>
      <c r="D48" s="72"/>
      <c r="E48" s="73"/>
      <c r="F48" s="72"/>
      <c r="G48" s="72"/>
      <c r="H48" s="73"/>
      <c r="I48" s="73"/>
      <c r="J48" s="74"/>
      <c r="K48" s="72"/>
      <c r="L48" s="72"/>
      <c r="M48" s="72"/>
      <c r="N48" s="73"/>
      <c r="O48" s="62"/>
      <c r="P48" s="63"/>
    </row>
    <row r="49" spans="1:16" ht="15" x14ac:dyDescent="0.25">
      <c r="A49" s="75" t="s">
        <v>29</v>
      </c>
      <c r="B49" s="45"/>
      <c r="C49" s="72">
        <v>15</v>
      </c>
      <c r="D49" s="72">
        <v>15</v>
      </c>
      <c r="E49" s="73">
        <v>3055046</v>
      </c>
      <c r="F49" s="72"/>
      <c r="G49" s="72">
        <v>15</v>
      </c>
      <c r="H49" s="73">
        <v>3055046</v>
      </c>
      <c r="I49" s="61">
        <f>(H49/G49)</f>
        <v>203669.73333333334</v>
      </c>
      <c r="J49" s="74">
        <v>15</v>
      </c>
      <c r="K49" s="72"/>
      <c r="L49" s="72">
        <v>0</v>
      </c>
      <c r="M49" s="72">
        <v>0</v>
      </c>
      <c r="N49" s="73">
        <v>0</v>
      </c>
      <c r="O49" s="62"/>
      <c r="P49" s="63"/>
    </row>
    <row r="50" spans="1:16" ht="15" x14ac:dyDescent="0.25">
      <c r="A50" s="75" t="s">
        <v>30</v>
      </c>
      <c r="B50" s="45"/>
      <c r="C50" s="72">
        <v>15</v>
      </c>
      <c r="D50" s="72">
        <v>107</v>
      </c>
      <c r="E50" s="73">
        <v>8467800</v>
      </c>
      <c r="F50" s="72"/>
      <c r="G50" s="72">
        <v>11</v>
      </c>
      <c r="H50" s="73">
        <v>2867800</v>
      </c>
      <c r="I50" s="61">
        <f>(H50/G50)</f>
        <v>260709.09090909091</v>
      </c>
      <c r="J50" s="74">
        <v>1</v>
      </c>
      <c r="K50" s="72"/>
      <c r="L50" s="72">
        <v>4</v>
      </c>
      <c r="M50" s="72">
        <v>96</v>
      </c>
      <c r="N50" s="73">
        <v>5600000</v>
      </c>
      <c r="O50" s="62">
        <f>(N50/L50)</f>
        <v>1400000</v>
      </c>
      <c r="P50" s="63">
        <f>(N50/M50)</f>
        <v>58333.333333333336</v>
      </c>
    </row>
    <row r="51" spans="1:16" ht="15" x14ac:dyDescent="0.25">
      <c r="A51" s="75"/>
      <c r="B51" s="45"/>
      <c r="C51" s="72"/>
      <c r="D51" s="72"/>
      <c r="E51" s="73"/>
      <c r="F51" s="72"/>
      <c r="G51" s="72"/>
      <c r="H51" s="73"/>
      <c r="I51" s="73"/>
      <c r="J51" s="74"/>
      <c r="K51" s="72"/>
      <c r="L51" s="72"/>
      <c r="M51" s="72"/>
      <c r="N51" s="73"/>
      <c r="O51" s="62"/>
      <c r="P51" s="63"/>
    </row>
    <row r="52" spans="1:16" ht="15" x14ac:dyDescent="0.25">
      <c r="A52" s="68" t="s">
        <v>39</v>
      </c>
      <c r="B52" s="45"/>
      <c r="C52" s="72"/>
      <c r="D52" s="72"/>
      <c r="E52" s="73"/>
      <c r="F52" s="72"/>
      <c r="G52" s="72"/>
      <c r="H52" s="73"/>
      <c r="I52" s="73"/>
      <c r="J52" s="74"/>
      <c r="K52" s="72"/>
      <c r="L52" s="72"/>
      <c r="M52" s="72"/>
      <c r="N52" s="73"/>
      <c r="O52" s="62"/>
      <c r="P52" s="63"/>
    </row>
    <row r="53" spans="1:16" ht="15" x14ac:dyDescent="0.25">
      <c r="A53" s="75" t="s">
        <v>43</v>
      </c>
      <c r="B53" s="45"/>
      <c r="C53" s="72"/>
      <c r="D53" s="72"/>
      <c r="E53" s="73"/>
      <c r="F53" s="72"/>
      <c r="G53" s="72"/>
      <c r="H53" s="73"/>
      <c r="I53" s="73"/>
      <c r="J53" s="74"/>
      <c r="K53" s="72"/>
      <c r="L53" s="72"/>
      <c r="M53" s="72"/>
      <c r="N53" s="73"/>
      <c r="O53" s="62"/>
      <c r="P53" s="63"/>
    </row>
    <row r="54" spans="1:16" ht="15" x14ac:dyDescent="0.25">
      <c r="A54" s="77" t="s">
        <v>55</v>
      </c>
      <c r="B54" s="45"/>
      <c r="C54" s="72"/>
      <c r="D54" s="72"/>
      <c r="E54" s="73"/>
      <c r="F54" s="72"/>
      <c r="G54" s="72"/>
      <c r="H54" s="73"/>
      <c r="I54" s="73"/>
      <c r="J54" s="74"/>
      <c r="K54" s="72"/>
      <c r="L54" s="72"/>
      <c r="M54" s="72"/>
      <c r="N54" s="73"/>
      <c r="O54" s="62"/>
      <c r="P54" s="63"/>
    </row>
    <row r="55" spans="1:16" ht="15" x14ac:dyDescent="0.25">
      <c r="A55" s="77" t="s">
        <v>56</v>
      </c>
      <c r="B55" s="45"/>
      <c r="C55" s="72"/>
      <c r="D55" s="72"/>
      <c r="E55" s="73"/>
      <c r="F55" s="72"/>
      <c r="G55" s="72"/>
      <c r="H55" s="73"/>
      <c r="I55" s="73"/>
      <c r="J55" s="74"/>
      <c r="K55" s="72"/>
      <c r="L55" s="72"/>
      <c r="M55" s="72"/>
      <c r="N55" s="73"/>
      <c r="O55" s="62"/>
      <c r="P55" s="63"/>
    </row>
    <row r="56" spans="1:16" ht="15" x14ac:dyDescent="0.25">
      <c r="A56" s="75" t="s">
        <v>31</v>
      </c>
      <c r="B56" s="45"/>
      <c r="C56" s="72">
        <v>6</v>
      </c>
      <c r="D56" s="72">
        <v>6</v>
      </c>
      <c r="E56" s="73">
        <v>1239000</v>
      </c>
      <c r="F56" s="72"/>
      <c r="G56" s="72">
        <v>6</v>
      </c>
      <c r="H56" s="73">
        <v>1239000</v>
      </c>
      <c r="I56" s="61">
        <f>(H56/G56)</f>
        <v>206500</v>
      </c>
      <c r="J56" s="74">
        <v>13</v>
      </c>
      <c r="K56" s="72"/>
      <c r="L56" s="72">
        <v>0</v>
      </c>
      <c r="M56" s="72">
        <v>0</v>
      </c>
      <c r="N56" s="73">
        <v>0</v>
      </c>
      <c r="O56" s="62"/>
      <c r="P56" s="63"/>
    </row>
    <row r="57" spans="1:16" ht="15" x14ac:dyDescent="0.25">
      <c r="A57" s="75" t="s">
        <v>44</v>
      </c>
      <c r="B57" s="45"/>
      <c r="C57" s="72"/>
      <c r="D57" s="72"/>
      <c r="E57" s="73"/>
      <c r="F57" s="72"/>
      <c r="G57" s="72"/>
      <c r="H57" s="73"/>
      <c r="I57" s="73"/>
      <c r="J57" s="74"/>
      <c r="K57" s="72"/>
      <c r="L57" s="72"/>
      <c r="M57" s="72"/>
      <c r="N57" s="73"/>
      <c r="O57" s="62"/>
      <c r="P57" s="63"/>
    </row>
    <row r="58" spans="1:16" ht="15" x14ac:dyDescent="0.25">
      <c r="A58" s="77" t="s">
        <v>57</v>
      </c>
      <c r="B58" s="45"/>
      <c r="C58" s="72">
        <v>0</v>
      </c>
      <c r="D58" s="72">
        <v>0</v>
      </c>
      <c r="E58" s="73">
        <v>0</v>
      </c>
      <c r="F58" s="72"/>
      <c r="G58" s="72">
        <v>0</v>
      </c>
      <c r="H58" s="73">
        <v>0</v>
      </c>
      <c r="I58" s="73"/>
      <c r="J58" s="74"/>
      <c r="K58" s="72"/>
      <c r="L58" s="72">
        <v>0</v>
      </c>
      <c r="M58" s="72">
        <v>0</v>
      </c>
      <c r="N58" s="73">
        <v>0</v>
      </c>
      <c r="O58" s="62"/>
      <c r="P58" s="63"/>
    </row>
    <row r="59" spans="1:16" ht="15" x14ac:dyDescent="0.25">
      <c r="A59" s="77" t="s">
        <v>58</v>
      </c>
      <c r="B59" s="45"/>
      <c r="C59" s="72"/>
      <c r="D59" s="72"/>
      <c r="E59" s="73"/>
      <c r="F59" s="72"/>
      <c r="G59" s="72"/>
      <c r="H59" s="73"/>
      <c r="I59" s="73"/>
      <c r="J59" s="74"/>
      <c r="K59" s="72"/>
      <c r="L59" s="72"/>
      <c r="M59" s="72"/>
      <c r="N59" s="73"/>
      <c r="O59" s="62"/>
      <c r="P59" s="63"/>
    </row>
    <row r="60" spans="1:16" ht="15" x14ac:dyDescent="0.25">
      <c r="A60" s="75" t="s">
        <v>32</v>
      </c>
      <c r="B60" s="45"/>
      <c r="C60" s="72">
        <v>18</v>
      </c>
      <c r="D60" s="72">
        <v>20</v>
      </c>
      <c r="E60" s="73">
        <v>3561687</v>
      </c>
      <c r="F60" s="72"/>
      <c r="G60" s="72">
        <v>16</v>
      </c>
      <c r="H60" s="73">
        <v>3291687</v>
      </c>
      <c r="I60" s="61">
        <f>(H60/G60)</f>
        <v>205730.4375</v>
      </c>
      <c r="J60" s="74">
        <v>14</v>
      </c>
      <c r="K60" s="72"/>
      <c r="L60" s="72">
        <v>0</v>
      </c>
      <c r="M60" s="72">
        <v>0</v>
      </c>
      <c r="N60" s="73">
        <v>0</v>
      </c>
      <c r="O60" s="62"/>
      <c r="P60" s="63"/>
    </row>
    <row r="61" spans="1:16" ht="15" x14ac:dyDescent="0.25">
      <c r="A61" s="75" t="s">
        <v>45</v>
      </c>
      <c r="B61" s="45"/>
      <c r="C61" s="72"/>
      <c r="D61" s="72"/>
      <c r="E61" s="73"/>
      <c r="F61" s="72"/>
      <c r="G61" s="72"/>
      <c r="H61" s="73"/>
      <c r="I61" s="73"/>
      <c r="J61" s="74"/>
      <c r="K61" s="72"/>
      <c r="L61" s="72"/>
      <c r="M61" s="72"/>
      <c r="N61" s="73"/>
      <c r="O61" s="62"/>
      <c r="P61" s="63"/>
    </row>
    <row r="62" spans="1:16" ht="15" x14ac:dyDescent="0.25">
      <c r="A62" s="77" t="s">
        <v>59</v>
      </c>
      <c r="B62" s="45"/>
      <c r="C62" s="72">
        <v>3</v>
      </c>
      <c r="D62" s="72">
        <v>3</v>
      </c>
      <c r="E62" s="73">
        <v>864620</v>
      </c>
      <c r="F62" s="72"/>
      <c r="G62" s="72">
        <v>3</v>
      </c>
      <c r="H62" s="73">
        <v>864620</v>
      </c>
      <c r="I62" s="61">
        <f t="shared" ref="I62" si="31">(H62/G62)</f>
        <v>288206.66666666669</v>
      </c>
      <c r="J62" s="74"/>
      <c r="K62" s="72"/>
      <c r="L62" s="72">
        <v>0</v>
      </c>
      <c r="M62" s="72">
        <v>0</v>
      </c>
      <c r="N62" s="73">
        <v>0</v>
      </c>
      <c r="O62" s="62"/>
      <c r="P62" s="63"/>
    </row>
    <row r="63" spans="1:16" ht="15" x14ac:dyDescent="0.25">
      <c r="A63" s="78"/>
      <c r="B63" s="45"/>
      <c r="C63" s="72"/>
      <c r="D63" s="72"/>
      <c r="E63" s="73"/>
      <c r="F63" s="72"/>
      <c r="G63" s="72"/>
      <c r="H63" s="73"/>
      <c r="I63" s="73"/>
      <c r="J63" s="74"/>
      <c r="K63" s="72"/>
      <c r="L63" s="72"/>
      <c r="M63" s="72"/>
      <c r="N63" s="73"/>
      <c r="O63" s="62"/>
      <c r="P63" s="63"/>
    </row>
    <row r="64" spans="1:16" ht="15" x14ac:dyDescent="0.25">
      <c r="A64" s="68" t="s">
        <v>40</v>
      </c>
      <c r="B64" s="45"/>
      <c r="C64" s="72"/>
      <c r="D64" s="72"/>
      <c r="E64" s="73"/>
      <c r="F64" s="72"/>
      <c r="G64" s="72"/>
      <c r="H64" s="73"/>
      <c r="I64" s="73"/>
      <c r="J64" s="74"/>
      <c r="K64" s="72"/>
      <c r="L64" s="72"/>
      <c r="M64" s="72"/>
      <c r="N64" s="73"/>
      <c r="O64" s="62"/>
      <c r="P64" s="63"/>
    </row>
    <row r="65" spans="1:18" ht="15" x14ac:dyDescent="0.25">
      <c r="A65" s="75" t="s">
        <v>46</v>
      </c>
      <c r="B65" s="45"/>
      <c r="C65" s="72"/>
      <c r="D65" s="72"/>
      <c r="E65" s="73"/>
      <c r="F65" s="72"/>
      <c r="G65" s="72"/>
      <c r="H65" s="73"/>
      <c r="I65" s="73"/>
      <c r="J65" s="74"/>
      <c r="K65" s="72"/>
      <c r="L65" s="72"/>
      <c r="M65" s="72"/>
      <c r="N65" s="73"/>
      <c r="O65" s="49"/>
      <c r="P65" s="51"/>
    </row>
    <row r="66" spans="1:18" ht="15" x14ac:dyDescent="0.25">
      <c r="A66" s="75" t="s">
        <v>60</v>
      </c>
      <c r="B66" s="45"/>
      <c r="C66" s="72">
        <v>6</v>
      </c>
      <c r="D66" s="72">
        <v>13</v>
      </c>
      <c r="E66" s="73">
        <v>1569730</v>
      </c>
      <c r="F66" s="72"/>
      <c r="G66" s="72">
        <v>5</v>
      </c>
      <c r="H66" s="73">
        <v>786263</v>
      </c>
      <c r="I66" s="61">
        <f>(H66/G66)</f>
        <v>157252.6</v>
      </c>
      <c r="J66" s="74">
        <v>16</v>
      </c>
      <c r="K66" s="72"/>
      <c r="L66" s="72">
        <v>1</v>
      </c>
      <c r="M66" s="72">
        <v>8</v>
      </c>
      <c r="N66" s="73">
        <v>783467</v>
      </c>
      <c r="O66" s="62">
        <f>(N66/L66)</f>
        <v>783467</v>
      </c>
      <c r="P66" s="63">
        <f>(N66/M66)</f>
        <v>97933.375</v>
      </c>
    </row>
    <row r="67" spans="1:18" ht="15" x14ac:dyDescent="0.25">
      <c r="A67" s="75" t="s">
        <v>33</v>
      </c>
      <c r="B67" s="45"/>
      <c r="C67" s="72">
        <v>4</v>
      </c>
      <c r="D67" s="72">
        <v>5</v>
      </c>
      <c r="E67" s="73">
        <v>815012</v>
      </c>
      <c r="F67" s="72"/>
      <c r="G67" s="72">
        <v>3</v>
      </c>
      <c r="H67" s="73">
        <v>638840</v>
      </c>
      <c r="I67" s="61">
        <f>(H67/G67)</f>
        <v>212946.66666666666</v>
      </c>
      <c r="J67" s="74">
        <v>11</v>
      </c>
      <c r="K67" s="72"/>
      <c r="L67" s="72">
        <v>0</v>
      </c>
      <c r="M67" s="72">
        <v>0</v>
      </c>
      <c r="N67" s="73">
        <v>0</v>
      </c>
      <c r="O67" s="49"/>
      <c r="P67" s="51"/>
    </row>
    <row r="68" spans="1:18" ht="15" x14ac:dyDescent="0.25">
      <c r="A68" s="75" t="s">
        <v>61</v>
      </c>
      <c r="B68" s="45"/>
      <c r="C68" s="72"/>
      <c r="D68" s="72"/>
      <c r="E68" s="73"/>
      <c r="F68" s="72"/>
      <c r="G68" s="72"/>
      <c r="H68" s="73"/>
      <c r="I68" s="73"/>
      <c r="J68" s="72"/>
      <c r="K68" s="72"/>
      <c r="L68" s="72"/>
      <c r="M68" s="72"/>
      <c r="N68" s="73"/>
      <c r="O68" s="49"/>
      <c r="P68" s="51"/>
    </row>
    <row r="69" spans="1:18" ht="15" x14ac:dyDescent="0.25">
      <c r="A69" s="77" t="s">
        <v>62</v>
      </c>
      <c r="B69" s="45"/>
      <c r="C69" s="72">
        <v>4</v>
      </c>
      <c r="D69" s="72">
        <v>8</v>
      </c>
      <c r="E69" s="73">
        <v>1502363</v>
      </c>
      <c r="F69" s="72"/>
      <c r="G69" s="72">
        <v>3</v>
      </c>
      <c r="H69" s="73">
        <v>722818</v>
      </c>
      <c r="I69" s="61">
        <f t="shared" ref="I69" si="32">(H69/G69)</f>
        <v>240939.33333333334</v>
      </c>
      <c r="J69" s="72"/>
      <c r="K69" s="72"/>
      <c r="L69" s="72">
        <v>1</v>
      </c>
      <c r="M69" s="72">
        <v>5</v>
      </c>
      <c r="N69" s="73">
        <v>779545</v>
      </c>
      <c r="O69" s="62">
        <f>(N69/L69)</f>
        <v>779545</v>
      </c>
      <c r="P69" s="63">
        <f>(N69/M69)</f>
        <v>155909</v>
      </c>
    </row>
    <row r="70" spans="1:18" ht="15.75" thickBot="1" x14ac:dyDescent="0.3">
      <c r="A70" s="79"/>
      <c r="B70" s="80"/>
      <c r="C70" s="81"/>
      <c r="D70" s="81"/>
      <c r="E70" s="82"/>
      <c r="F70" s="81"/>
      <c r="G70" s="81"/>
      <c r="H70" s="82"/>
      <c r="I70" s="82"/>
      <c r="J70" s="83"/>
      <c r="K70" s="81"/>
      <c r="L70" s="81"/>
      <c r="M70" s="81"/>
      <c r="N70" s="82"/>
      <c r="O70" s="82"/>
      <c r="P70" s="84"/>
    </row>
    <row r="71" spans="1:18" ht="15.75" thickTop="1" x14ac:dyDescent="0.25">
      <c r="A71" s="18"/>
      <c r="B71" s="22"/>
      <c r="C71" s="23"/>
      <c r="D71" s="23"/>
      <c r="E71" s="24"/>
      <c r="F71" s="23"/>
      <c r="G71" s="23"/>
      <c r="H71" s="24"/>
      <c r="I71" s="24"/>
      <c r="J71" s="25"/>
      <c r="K71" s="23"/>
      <c r="L71" s="23"/>
      <c r="M71" s="23"/>
      <c r="N71" s="24"/>
      <c r="O71" s="24"/>
      <c r="P71" s="24"/>
    </row>
    <row r="72" spans="1:18" ht="15" x14ac:dyDescent="0.25">
      <c r="A72" s="19" t="s">
        <v>63</v>
      </c>
      <c r="B72" s="22"/>
      <c r="C72" s="23"/>
      <c r="D72" s="23"/>
      <c r="E72" s="24"/>
      <c r="F72" s="23"/>
      <c r="G72" s="23"/>
      <c r="H72" s="24"/>
      <c r="I72" s="24"/>
      <c r="J72" s="25"/>
      <c r="K72" s="23"/>
      <c r="L72" s="23"/>
      <c r="M72" s="23"/>
      <c r="N72" s="24"/>
      <c r="O72" s="24"/>
      <c r="P72" s="24"/>
    </row>
    <row r="73" spans="1:18" ht="15" x14ac:dyDescent="0.25">
      <c r="A73" s="19" t="s">
        <v>34</v>
      </c>
      <c r="B73" s="22"/>
      <c r="C73" s="23"/>
      <c r="D73" s="23"/>
      <c r="E73" s="24"/>
      <c r="F73" s="23"/>
      <c r="G73" s="23"/>
      <c r="H73" s="24"/>
      <c r="I73" s="24"/>
      <c r="J73" s="25"/>
      <c r="K73" s="23"/>
      <c r="L73" s="23"/>
      <c r="M73" s="23"/>
      <c r="N73" s="24"/>
      <c r="O73" s="24"/>
      <c r="P73" s="24"/>
    </row>
    <row r="74" spans="1:18" x14ac:dyDescent="0.2">
      <c r="A74" s="20" t="s">
        <v>35</v>
      </c>
      <c r="B74"/>
      <c r="J74" s="9"/>
    </row>
    <row r="75" spans="1:18" x14ac:dyDescent="0.2">
      <c r="A75" s="20" t="s">
        <v>36</v>
      </c>
      <c r="B75"/>
      <c r="J75" s="9"/>
    </row>
    <row r="76" spans="1:18" x14ac:dyDescent="0.2">
      <c r="A76" s="20" t="s">
        <v>37</v>
      </c>
      <c r="B76"/>
      <c r="J76" s="9"/>
    </row>
    <row r="77" spans="1:18" x14ac:dyDescent="0.2">
      <c r="A77" s="20" t="s">
        <v>47</v>
      </c>
      <c r="B77"/>
      <c r="J77" s="9"/>
    </row>
    <row r="78" spans="1:18" x14ac:dyDescent="0.2">
      <c r="A78" s="20" t="s">
        <v>48</v>
      </c>
      <c r="B78"/>
      <c r="J78" s="9"/>
    </row>
    <row r="79" spans="1:18" x14ac:dyDescent="0.2">
      <c r="A79" s="20" t="s">
        <v>49</v>
      </c>
      <c r="B79"/>
      <c r="J79" s="9"/>
    </row>
    <row r="80" spans="1:18" x14ac:dyDescent="0.2">
      <c r="A80" s="21" t="s">
        <v>50</v>
      </c>
      <c r="B80" s="12"/>
      <c r="C80" s="11"/>
      <c r="D80" s="11"/>
      <c r="E80" s="17"/>
      <c r="F80" s="13"/>
      <c r="G80" s="13"/>
      <c r="H80" s="14"/>
      <c r="I80" s="14"/>
      <c r="J80" s="15"/>
      <c r="K80" s="13"/>
      <c r="L80" s="13"/>
      <c r="M80" s="13"/>
      <c r="N80" s="14"/>
      <c r="O80" s="14"/>
      <c r="P80" s="14"/>
      <c r="Q80" s="3"/>
      <c r="R80"/>
    </row>
    <row r="81" spans="1:86" x14ac:dyDescent="0.2">
      <c r="A81" s="21" t="s">
        <v>51</v>
      </c>
      <c r="B81" s="12"/>
      <c r="C81" s="11"/>
      <c r="D81" s="11"/>
      <c r="E81" s="17"/>
      <c r="F81" s="13"/>
      <c r="G81" s="13"/>
      <c r="H81" s="14"/>
      <c r="I81" s="14"/>
      <c r="J81" s="15"/>
      <c r="K81" s="13"/>
      <c r="L81" s="13"/>
      <c r="M81" s="13"/>
      <c r="N81" s="14"/>
      <c r="O81" s="14"/>
      <c r="P81" s="14"/>
      <c r="Q81" s="3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x14ac:dyDescent="0.2">
      <c r="A82" s="21" t="s">
        <v>52</v>
      </c>
      <c r="B82" s="16"/>
      <c r="C82" s="13"/>
      <c r="D82" s="13"/>
      <c r="E82" s="14"/>
      <c r="F82" s="13"/>
      <c r="G82" s="13"/>
      <c r="H82" s="14"/>
      <c r="I82" s="14"/>
      <c r="J82" s="15"/>
      <c r="K82" s="13"/>
      <c r="L82" s="13"/>
      <c r="M82" s="13"/>
      <c r="N82" s="14"/>
      <c r="O82" s="14"/>
      <c r="P82" s="14"/>
      <c r="Q82" s="3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x14ac:dyDescent="0.2">
      <c r="A83" s="16"/>
      <c r="B83" s="16"/>
      <c r="C83" s="13"/>
      <c r="D83" s="13"/>
      <c r="E83" s="14"/>
      <c r="F83" s="13"/>
      <c r="G83" s="13"/>
      <c r="H83" s="14"/>
      <c r="I83" s="14"/>
      <c r="J83" s="15"/>
      <c r="K83" s="13"/>
      <c r="L83" s="13"/>
      <c r="M83" s="13"/>
      <c r="N83" s="14"/>
      <c r="O83" s="14"/>
      <c r="P83" s="14"/>
      <c r="Q83" s="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6"/>
      <c r="B84" s="16"/>
      <c r="C84" s="13"/>
      <c r="D84" s="13"/>
      <c r="E84" s="14"/>
      <c r="F84" s="13"/>
      <c r="G84" s="13"/>
      <c r="H84" s="14"/>
      <c r="I84" s="14"/>
      <c r="J84" s="15"/>
      <c r="K84" s="13"/>
      <c r="L84" s="13"/>
      <c r="M84" s="13"/>
      <c r="N84" s="14"/>
      <c r="O84" s="14"/>
      <c r="P84" s="14"/>
      <c r="Q84" s="3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4"/>
      <c r="BJ84"/>
      <c r="BZ84" s="9"/>
      <c r="CB84"/>
      <c r="CF84" s="6"/>
      <c r="CH84"/>
    </row>
    <row r="85" spans="1:86" x14ac:dyDescent="0.2">
      <c r="AE85"/>
      <c r="BN85" s="4"/>
    </row>
    <row r="86" spans="1:86" x14ac:dyDescent="0.2">
      <c r="AE86"/>
      <c r="BN86" s="4"/>
    </row>
    <row r="87" spans="1:86" x14ac:dyDescent="0.2">
      <c r="AE87"/>
      <c r="BN87" s="4"/>
    </row>
    <row r="88" spans="1:86" x14ac:dyDescent="0.2">
      <c r="AE88"/>
      <c r="BN88" s="4"/>
    </row>
    <row r="89" spans="1:86" x14ac:dyDescent="0.2">
      <c r="AE89"/>
      <c r="BN89" s="4"/>
    </row>
    <row r="90" spans="1:86" x14ac:dyDescent="0.2">
      <c r="AE90"/>
      <c r="BN90" s="4"/>
    </row>
    <row r="91" spans="1:86" x14ac:dyDescent="0.2">
      <c r="AE91"/>
      <c r="BN91" s="4"/>
    </row>
    <row r="92" spans="1:86" x14ac:dyDescent="0.2">
      <c r="AE92"/>
      <c r="BN92" s="4"/>
    </row>
    <row r="93" spans="1:86" x14ac:dyDescent="0.2">
      <c r="AE93"/>
      <c r="BN93" s="4"/>
    </row>
    <row r="94" spans="1:86" x14ac:dyDescent="0.2">
      <c r="AE94"/>
      <c r="BN94" s="4"/>
    </row>
    <row r="95" spans="1:86" x14ac:dyDescent="0.2">
      <c r="AE95"/>
      <c r="BN95" s="4"/>
    </row>
    <row r="96" spans="1:86" x14ac:dyDescent="0.2">
      <c r="AE96"/>
      <c r="BN96" s="4"/>
    </row>
    <row r="97" spans="31:66" x14ac:dyDescent="0.2">
      <c r="AE97"/>
      <c r="BN97" s="4"/>
    </row>
    <row r="98" spans="31:66" x14ac:dyDescent="0.2">
      <c r="AE98"/>
      <c r="BN98" s="4"/>
    </row>
    <row r="99" spans="31:66" x14ac:dyDescent="0.2">
      <c r="AE99"/>
      <c r="BN99" s="4"/>
    </row>
    <row r="100" spans="31:66" x14ac:dyDescent="0.2">
      <c r="AE100"/>
      <c r="BN100" s="4"/>
    </row>
    <row r="101" spans="31:66" x14ac:dyDescent="0.2">
      <c r="AE101"/>
      <c r="BN101" s="4"/>
    </row>
    <row r="102" spans="31:66" x14ac:dyDescent="0.2">
      <c r="AE102"/>
      <c r="BN102" s="4"/>
    </row>
    <row r="103" spans="31:66" x14ac:dyDescent="0.2">
      <c r="AE103"/>
      <c r="BN103" s="4"/>
    </row>
    <row r="104" spans="31:66" x14ac:dyDescent="0.2">
      <c r="AE104"/>
      <c r="BN104" s="4"/>
    </row>
    <row r="105" spans="31:66" x14ac:dyDescent="0.2">
      <c r="AE105"/>
      <c r="BN105" s="4"/>
    </row>
    <row r="106" spans="31:66" x14ac:dyDescent="0.2">
      <c r="BN106" s="4"/>
    </row>
    <row r="107" spans="31:66" x14ac:dyDescent="0.2">
      <c r="BN107" s="4"/>
    </row>
    <row r="108" spans="31:66" x14ac:dyDescent="0.2">
      <c r="BN108" s="4"/>
    </row>
    <row r="109" spans="31:66" x14ac:dyDescent="0.2">
      <c r="BN109" s="4"/>
    </row>
    <row r="110" spans="31:66" x14ac:dyDescent="0.2">
      <c r="BN110" s="4"/>
    </row>
    <row r="111" spans="31:66" x14ac:dyDescent="0.2">
      <c r="BN111" s="4"/>
    </row>
    <row r="112" spans="31:66" x14ac:dyDescent="0.2">
      <c r="BN112" s="4"/>
    </row>
    <row r="113" spans="66:66" x14ac:dyDescent="0.2">
      <c r="BN113" s="4"/>
    </row>
    <row r="114" spans="66:66" x14ac:dyDescent="0.2">
      <c r="BN114" s="4"/>
    </row>
    <row r="115" spans="66:66" x14ac:dyDescent="0.2">
      <c r="BN115" s="4"/>
    </row>
    <row r="116" spans="66:66" x14ac:dyDescent="0.2">
      <c r="BN116" s="4"/>
    </row>
    <row r="117" spans="66:66" x14ac:dyDescent="0.2">
      <c r="BN117" s="4"/>
    </row>
    <row r="118" spans="66:66" x14ac:dyDescent="0.2">
      <c r="BN118" s="4"/>
    </row>
    <row r="119" spans="66:66" x14ac:dyDescent="0.2">
      <c r="BN119" s="4"/>
    </row>
    <row r="120" spans="66:66" x14ac:dyDescent="0.2">
      <c r="BN120" s="4"/>
    </row>
    <row r="121" spans="66:66" x14ac:dyDescent="0.2">
      <c r="BN121" s="4"/>
    </row>
    <row r="122" spans="66:66" x14ac:dyDescent="0.2">
      <c r="BN122" s="4"/>
    </row>
    <row r="123" spans="66:66" x14ac:dyDescent="0.2">
      <c r="BN123" s="4"/>
    </row>
    <row r="124" spans="66:66" x14ac:dyDescent="0.2">
      <c r="BN124" s="4"/>
    </row>
    <row r="125" spans="66:66" x14ac:dyDescent="0.2">
      <c r="BN125" s="4"/>
    </row>
    <row r="126" spans="66:66" x14ac:dyDescent="0.2">
      <c r="BN126" s="4"/>
    </row>
    <row r="127" spans="66:66" x14ac:dyDescent="0.2">
      <c r="BN127" s="4"/>
    </row>
    <row r="128" spans="66:66" x14ac:dyDescent="0.2">
      <c r="BN128" s="4"/>
    </row>
    <row r="129" spans="66:66" x14ac:dyDescent="0.2">
      <c r="BN129" s="4"/>
    </row>
    <row r="130" spans="66:66" x14ac:dyDescent="0.2">
      <c r="BN130" s="4"/>
    </row>
    <row r="131" spans="66:66" x14ac:dyDescent="0.2">
      <c r="BN131" s="4"/>
    </row>
    <row r="132" spans="66:66" x14ac:dyDescent="0.2">
      <c r="BN132" s="4"/>
    </row>
    <row r="133" spans="66:66" x14ac:dyDescent="0.2">
      <c r="BN133" s="4"/>
    </row>
    <row r="134" spans="66:66" x14ac:dyDescent="0.2">
      <c r="BN134" s="4"/>
    </row>
    <row r="135" spans="66:66" x14ac:dyDescent="0.2">
      <c r="BN135" s="4"/>
    </row>
    <row r="136" spans="66:66" x14ac:dyDescent="0.2">
      <c r="BN136" s="4"/>
    </row>
    <row r="137" spans="66:66" x14ac:dyDescent="0.2">
      <c r="BN137" s="4"/>
    </row>
    <row r="138" spans="66:66" x14ac:dyDescent="0.2">
      <c r="BN138" s="4"/>
    </row>
    <row r="139" spans="66:66" x14ac:dyDescent="0.2">
      <c r="BN139" s="4"/>
    </row>
    <row r="140" spans="66:66" x14ac:dyDescent="0.2">
      <c r="BN140" s="4"/>
    </row>
    <row r="141" spans="66:66" x14ac:dyDescent="0.2">
      <c r="BN141" s="4"/>
    </row>
    <row r="142" spans="66:66" x14ac:dyDescent="0.2">
      <c r="BN142" s="4"/>
    </row>
    <row r="143" spans="66:66" x14ac:dyDescent="0.2">
      <c r="BN143" s="4"/>
    </row>
    <row r="144" spans="66:66" x14ac:dyDescent="0.2">
      <c r="BN144" s="4"/>
    </row>
    <row r="145" spans="66:66" x14ac:dyDescent="0.2">
      <c r="BN145" s="4"/>
    </row>
    <row r="146" spans="66:66" x14ac:dyDescent="0.2">
      <c r="BN146" s="4"/>
    </row>
    <row r="147" spans="66:66" x14ac:dyDescent="0.2">
      <c r="BN147" s="4"/>
    </row>
    <row r="148" spans="66:66" x14ac:dyDescent="0.2">
      <c r="BN148" s="4"/>
    </row>
    <row r="149" spans="66:66" x14ac:dyDescent="0.2">
      <c r="BN149" s="4"/>
    </row>
    <row r="150" spans="66:66" x14ac:dyDescent="0.2">
      <c r="BN150" s="4"/>
    </row>
    <row r="151" spans="66:66" x14ac:dyDescent="0.2">
      <c r="BN151" s="4"/>
    </row>
    <row r="152" spans="66:66" x14ac:dyDescent="0.2">
      <c r="BN152" s="4"/>
    </row>
    <row r="153" spans="66:66" x14ac:dyDescent="0.2">
      <c r="BN153" s="4"/>
    </row>
    <row r="154" spans="66:66" x14ac:dyDescent="0.2">
      <c r="BN154" s="4"/>
    </row>
    <row r="155" spans="66:66" x14ac:dyDescent="0.2">
      <c r="BN155" s="4"/>
    </row>
    <row r="156" spans="66:66" x14ac:dyDescent="0.2">
      <c r="BN156" s="4"/>
    </row>
    <row r="157" spans="66:66" x14ac:dyDescent="0.2">
      <c r="BN157" s="4"/>
    </row>
    <row r="158" spans="66:66" x14ac:dyDescent="0.2">
      <c r="BN158" s="4"/>
    </row>
    <row r="159" spans="66:66" x14ac:dyDescent="0.2">
      <c r="BN159" s="4"/>
    </row>
    <row r="160" spans="66:66" x14ac:dyDescent="0.2">
      <c r="BN160" s="4"/>
    </row>
    <row r="161" spans="66:66" x14ac:dyDescent="0.2">
      <c r="BN161" s="4"/>
    </row>
    <row r="162" spans="66:66" x14ac:dyDescent="0.2">
      <c r="BN162" s="4"/>
    </row>
    <row r="163" spans="66:66" x14ac:dyDescent="0.2">
      <c r="BN163" s="4"/>
    </row>
    <row r="164" spans="66:66" x14ac:dyDescent="0.2">
      <c r="BN164" s="4"/>
    </row>
    <row r="165" spans="66:66" x14ac:dyDescent="0.2">
      <c r="BN165" s="4"/>
    </row>
    <row r="166" spans="66:66" x14ac:dyDescent="0.2">
      <c r="BN166" s="4"/>
    </row>
    <row r="167" spans="66:66" x14ac:dyDescent="0.2">
      <c r="BN167" s="4"/>
    </row>
    <row r="168" spans="66:66" x14ac:dyDescent="0.2">
      <c r="BN168" s="4"/>
    </row>
    <row r="169" spans="66:66" x14ac:dyDescent="0.2">
      <c r="BN169" s="4"/>
    </row>
    <row r="170" spans="66:66" x14ac:dyDescent="0.2">
      <c r="BN170" s="4"/>
    </row>
    <row r="171" spans="66:66" x14ac:dyDescent="0.2">
      <c r="BN171" s="4"/>
    </row>
    <row r="172" spans="66:66" x14ac:dyDescent="0.2">
      <c r="BN172" s="4"/>
    </row>
    <row r="173" spans="66:66" x14ac:dyDescent="0.2">
      <c r="BN173" s="4"/>
    </row>
    <row r="174" spans="66:66" x14ac:dyDescent="0.2">
      <c r="BN174" s="4"/>
    </row>
    <row r="175" spans="66:66" x14ac:dyDescent="0.2">
      <c r="BN175" s="4"/>
    </row>
    <row r="176" spans="66:66" x14ac:dyDescent="0.2">
      <c r="BN176" s="4"/>
    </row>
    <row r="177" spans="66:66" x14ac:dyDescent="0.2">
      <c r="BN177" s="4"/>
    </row>
    <row r="178" spans="66:66" x14ac:dyDescent="0.2">
      <c r="BN178" s="4"/>
    </row>
    <row r="179" spans="66:66" x14ac:dyDescent="0.2">
      <c r="BN179" s="4"/>
    </row>
    <row r="180" spans="66:66" x14ac:dyDescent="0.2">
      <c r="BN180" s="4"/>
    </row>
    <row r="181" spans="66:66" x14ac:dyDescent="0.2">
      <c r="BN181" s="4"/>
    </row>
    <row r="182" spans="66:66" x14ac:dyDescent="0.2">
      <c r="BN182" s="4"/>
    </row>
    <row r="183" spans="66:66" x14ac:dyDescent="0.2">
      <c r="BN183" s="4"/>
    </row>
    <row r="184" spans="66:66" x14ac:dyDescent="0.2">
      <c r="BN184" s="4"/>
    </row>
    <row r="185" spans="66:66" x14ac:dyDescent="0.2">
      <c r="BN185" s="4"/>
    </row>
    <row r="186" spans="66:66" x14ac:dyDescent="0.2">
      <c r="BN186" s="4"/>
    </row>
    <row r="187" spans="66:66" x14ac:dyDescent="0.2">
      <c r="BN187" s="4"/>
    </row>
    <row r="188" spans="66:66" x14ac:dyDescent="0.2">
      <c r="BN188" s="4"/>
    </row>
    <row r="189" spans="66:66" x14ac:dyDescent="0.2">
      <c r="BN189" s="4"/>
    </row>
    <row r="190" spans="66:66" x14ac:dyDescent="0.2">
      <c r="BN190" s="4"/>
    </row>
    <row r="191" spans="66:66" x14ac:dyDescent="0.2">
      <c r="BN191" s="4"/>
    </row>
    <row r="192" spans="66:66" x14ac:dyDescent="0.2">
      <c r="BN192" s="4"/>
    </row>
    <row r="193" spans="66:66" x14ac:dyDescent="0.2">
      <c r="BN193" s="4"/>
    </row>
    <row r="194" spans="66:66" x14ac:dyDescent="0.2">
      <c r="BN194" s="4"/>
    </row>
    <row r="195" spans="66:66" x14ac:dyDescent="0.2">
      <c r="BN195" s="4"/>
    </row>
    <row r="196" spans="66:66" x14ac:dyDescent="0.2">
      <c r="BN196" s="4"/>
    </row>
    <row r="197" spans="66:66" x14ac:dyDescent="0.2">
      <c r="BN197" s="4"/>
    </row>
    <row r="198" spans="66:66" x14ac:dyDescent="0.2">
      <c r="BN198" s="4"/>
    </row>
    <row r="199" spans="66:66" x14ac:dyDescent="0.2">
      <c r="BN199" s="4"/>
    </row>
    <row r="200" spans="66:66" x14ac:dyDescent="0.2">
      <c r="BN200" s="4"/>
    </row>
    <row r="201" spans="66:66" x14ac:dyDescent="0.2">
      <c r="BN201" s="4"/>
    </row>
    <row r="202" spans="66:66" x14ac:dyDescent="0.2">
      <c r="BN202" s="4"/>
    </row>
    <row r="203" spans="66:66" x14ac:dyDescent="0.2">
      <c r="BN203" s="4"/>
    </row>
    <row r="204" spans="66:66" x14ac:dyDescent="0.2">
      <c r="BN204" s="4"/>
    </row>
    <row r="205" spans="66:66" x14ac:dyDescent="0.2">
      <c r="BN205" s="4"/>
    </row>
    <row r="206" spans="66:66" x14ac:dyDescent="0.2">
      <c r="BN206" s="4"/>
    </row>
    <row r="207" spans="66:66" x14ac:dyDescent="0.2">
      <c r="BN207" s="4"/>
    </row>
    <row r="208" spans="66:66" x14ac:dyDescent="0.2">
      <c r="BN208" s="4"/>
    </row>
    <row r="209" spans="66:66" x14ac:dyDescent="0.2">
      <c r="BN209" s="4"/>
    </row>
    <row r="210" spans="66:66" x14ac:dyDescent="0.2">
      <c r="BN210" s="4"/>
    </row>
    <row r="211" spans="66:66" x14ac:dyDescent="0.2">
      <c r="BN211" s="4"/>
    </row>
    <row r="212" spans="66:66" x14ac:dyDescent="0.2">
      <c r="BN212" s="4"/>
    </row>
    <row r="213" spans="66:66" x14ac:dyDescent="0.2">
      <c r="BN213" s="4"/>
    </row>
    <row r="214" spans="66:66" x14ac:dyDescent="0.2">
      <c r="BN214" s="4"/>
    </row>
    <row r="215" spans="66:66" x14ac:dyDescent="0.2">
      <c r="BN215" s="4"/>
    </row>
    <row r="216" spans="66:66" x14ac:dyDescent="0.2">
      <c r="BN216" s="4"/>
    </row>
    <row r="217" spans="66:66" x14ac:dyDescent="0.2">
      <c r="BN217" s="4"/>
    </row>
    <row r="218" spans="66:66" x14ac:dyDescent="0.2">
      <c r="BN218" s="4"/>
    </row>
    <row r="219" spans="66:66" x14ac:dyDescent="0.2">
      <c r="BN219" s="4"/>
    </row>
    <row r="220" spans="66:66" x14ac:dyDescent="0.2">
      <c r="BN220" s="4"/>
    </row>
    <row r="221" spans="66:66" x14ac:dyDescent="0.2">
      <c r="BN221" s="4"/>
    </row>
    <row r="222" spans="66:66" x14ac:dyDescent="0.2">
      <c r="BN222" s="4"/>
    </row>
    <row r="223" spans="66:66" x14ac:dyDescent="0.2">
      <c r="BN223" s="4"/>
    </row>
    <row r="224" spans="66:66" x14ac:dyDescent="0.2">
      <c r="BN224" s="4"/>
    </row>
    <row r="225" spans="66:66" x14ac:dyDescent="0.2">
      <c r="BN225" s="4"/>
    </row>
    <row r="226" spans="66:66" x14ac:dyDescent="0.2">
      <c r="BN226" s="4"/>
    </row>
    <row r="227" spans="66:66" x14ac:dyDescent="0.2">
      <c r="BN227" s="4"/>
    </row>
    <row r="228" spans="66:66" x14ac:dyDescent="0.2">
      <c r="BN228" s="4"/>
    </row>
    <row r="229" spans="66:66" x14ac:dyDescent="0.2">
      <c r="BN229" s="4"/>
    </row>
    <row r="230" spans="66:66" x14ac:dyDescent="0.2">
      <c r="BN230" s="4"/>
    </row>
    <row r="231" spans="66:66" x14ac:dyDescent="0.2">
      <c r="BN231" s="4"/>
    </row>
    <row r="232" spans="66:66" x14ac:dyDescent="0.2">
      <c r="BN232" s="4"/>
    </row>
    <row r="233" spans="66:66" x14ac:dyDescent="0.2">
      <c r="BN233" s="4"/>
    </row>
    <row r="234" spans="66:66" x14ac:dyDescent="0.2">
      <c r="BN234" s="4"/>
    </row>
    <row r="235" spans="66:66" x14ac:dyDescent="0.2">
      <c r="BN235" s="4"/>
    </row>
    <row r="236" spans="66:66" x14ac:dyDescent="0.2">
      <c r="BN236" s="4"/>
    </row>
    <row r="237" spans="66:66" x14ac:dyDescent="0.2">
      <c r="BN237" s="4"/>
    </row>
    <row r="238" spans="66:66" x14ac:dyDescent="0.2">
      <c r="BN238" s="4"/>
    </row>
    <row r="239" spans="66:66" x14ac:dyDescent="0.2">
      <c r="BN239" s="4"/>
    </row>
    <row r="240" spans="66:66" x14ac:dyDescent="0.2">
      <c r="BN240" s="4"/>
    </row>
    <row r="241" spans="66:66" x14ac:dyDescent="0.2">
      <c r="BN241" s="4"/>
    </row>
    <row r="242" spans="66:66" x14ac:dyDescent="0.2">
      <c r="BN242" s="4"/>
    </row>
    <row r="243" spans="66:66" x14ac:dyDescent="0.2">
      <c r="BN243" s="4"/>
    </row>
    <row r="244" spans="66:66" x14ac:dyDescent="0.2">
      <c r="BN244" s="4"/>
    </row>
    <row r="245" spans="66:66" x14ac:dyDescent="0.2">
      <c r="BN245" s="4"/>
    </row>
    <row r="246" spans="66:66" x14ac:dyDescent="0.2">
      <c r="BN246" s="4"/>
    </row>
    <row r="247" spans="66:66" x14ac:dyDescent="0.2">
      <c r="BN247" s="4"/>
    </row>
    <row r="248" spans="66:66" x14ac:dyDescent="0.2">
      <c r="BN248" s="4"/>
    </row>
    <row r="249" spans="66:66" x14ac:dyDescent="0.2">
      <c r="BN249" s="4"/>
    </row>
    <row r="250" spans="66:66" x14ac:dyDescent="0.2">
      <c r="BN250" s="4"/>
    </row>
    <row r="251" spans="66:66" x14ac:dyDescent="0.2">
      <c r="BN251" s="4"/>
    </row>
    <row r="252" spans="66:66" x14ac:dyDescent="0.2">
      <c r="BN252" s="4"/>
    </row>
    <row r="253" spans="66:66" x14ac:dyDescent="0.2">
      <c r="BN253" s="4"/>
    </row>
    <row r="254" spans="66:66" x14ac:dyDescent="0.2">
      <c r="BN254" s="4"/>
    </row>
    <row r="255" spans="66:66" x14ac:dyDescent="0.2">
      <c r="BN255" s="4"/>
    </row>
    <row r="256" spans="66:66" x14ac:dyDescent="0.2">
      <c r="BN256" s="4"/>
    </row>
    <row r="257" spans="66:66" x14ac:dyDescent="0.2">
      <c r="BN257" s="4"/>
    </row>
    <row r="258" spans="66:66" x14ac:dyDescent="0.2">
      <c r="BN258" s="4"/>
    </row>
    <row r="259" spans="66:66" x14ac:dyDescent="0.2">
      <c r="BN259" s="4"/>
    </row>
    <row r="260" spans="66:66" x14ac:dyDescent="0.2">
      <c r="BN260" s="4"/>
    </row>
    <row r="261" spans="66:66" x14ac:dyDescent="0.2">
      <c r="BN261" s="4"/>
    </row>
    <row r="262" spans="66:66" x14ac:dyDescent="0.2">
      <c r="BN262" s="4"/>
    </row>
    <row r="263" spans="66:66" x14ac:dyDescent="0.2">
      <c r="BN263" s="4"/>
    </row>
    <row r="264" spans="66:66" x14ac:dyDescent="0.2">
      <c r="BN264" s="4"/>
    </row>
    <row r="265" spans="66:66" x14ac:dyDescent="0.2">
      <c r="BN265" s="4"/>
    </row>
    <row r="266" spans="66:66" x14ac:dyDescent="0.2">
      <c r="BN266" s="4"/>
    </row>
    <row r="267" spans="66:66" x14ac:dyDescent="0.2">
      <c r="BN267" s="4"/>
    </row>
    <row r="268" spans="66:66" x14ac:dyDescent="0.2">
      <c r="BN268" s="4"/>
    </row>
    <row r="269" spans="66:66" x14ac:dyDescent="0.2">
      <c r="BN269" s="4"/>
    </row>
    <row r="270" spans="66:66" x14ac:dyDescent="0.2">
      <c r="BN270" s="4"/>
    </row>
    <row r="271" spans="66:66" x14ac:dyDescent="0.2">
      <c r="BN271" s="4"/>
    </row>
    <row r="272" spans="66:66" x14ac:dyDescent="0.2">
      <c r="BN272" s="4"/>
    </row>
    <row r="273" spans="66:66" x14ac:dyDescent="0.2">
      <c r="BN273" s="4"/>
    </row>
    <row r="274" spans="66:66" x14ac:dyDescent="0.2">
      <c r="BN274" s="4"/>
    </row>
    <row r="275" spans="66:66" x14ac:dyDescent="0.2">
      <c r="BN275" s="4"/>
    </row>
    <row r="276" spans="66:66" x14ac:dyDescent="0.2">
      <c r="BN276" s="4"/>
    </row>
    <row r="277" spans="66:66" x14ac:dyDescent="0.2">
      <c r="BN277" s="4"/>
    </row>
    <row r="278" spans="66:66" x14ac:dyDescent="0.2">
      <c r="BN278" s="4"/>
    </row>
    <row r="279" spans="66:66" x14ac:dyDescent="0.2">
      <c r="BN279" s="4"/>
    </row>
    <row r="280" spans="66:66" x14ac:dyDescent="0.2">
      <c r="BN280" s="4"/>
    </row>
    <row r="281" spans="66:66" x14ac:dyDescent="0.2">
      <c r="BN281" s="4"/>
    </row>
    <row r="282" spans="66:66" x14ac:dyDescent="0.2">
      <c r="BN282" s="4"/>
    </row>
    <row r="283" spans="66:66" x14ac:dyDescent="0.2">
      <c r="BN283" s="4"/>
    </row>
    <row r="284" spans="66:66" x14ac:dyDescent="0.2">
      <c r="BN284" s="4"/>
    </row>
    <row r="285" spans="66:66" x14ac:dyDescent="0.2">
      <c r="BN285" s="4"/>
    </row>
    <row r="286" spans="66:66" x14ac:dyDescent="0.2">
      <c r="BN286" s="4"/>
    </row>
    <row r="287" spans="66:66" x14ac:dyDescent="0.2">
      <c r="BN287" s="4"/>
    </row>
    <row r="288" spans="66:66" x14ac:dyDescent="0.2">
      <c r="BN288" s="4"/>
    </row>
    <row r="289" spans="66:66" x14ac:dyDescent="0.2">
      <c r="BN289" s="4"/>
    </row>
    <row r="290" spans="66:66" x14ac:dyDescent="0.2">
      <c r="BN290" s="4"/>
    </row>
    <row r="291" spans="66:66" x14ac:dyDescent="0.2">
      <c r="BN291" s="4"/>
    </row>
    <row r="292" spans="66:66" x14ac:dyDescent="0.2">
      <c r="BN292" s="4"/>
    </row>
    <row r="293" spans="66:66" x14ac:dyDescent="0.2">
      <c r="BN293" s="4"/>
    </row>
    <row r="294" spans="66:66" x14ac:dyDescent="0.2">
      <c r="BN294" s="4"/>
    </row>
    <row r="295" spans="66:66" x14ac:dyDescent="0.2">
      <c r="BN295" s="4"/>
    </row>
    <row r="296" spans="66:66" x14ac:dyDescent="0.2">
      <c r="BN296" s="4"/>
    </row>
    <row r="297" spans="66:66" x14ac:dyDescent="0.2">
      <c r="BN297" s="4"/>
    </row>
    <row r="298" spans="66:66" x14ac:dyDescent="0.2">
      <c r="BN298" s="4"/>
    </row>
    <row r="299" spans="66:66" x14ac:dyDescent="0.2">
      <c r="BN299" s="4"/>
    </row>
    <row r="300" spans="66:66" x14ac:dyDescent="0.2">
      <c r="BN300" s="4"/>
    </row>
    <row r="301" spans="66:66" x14ac:dyDescent="0.2">
      <c r="BN301" s="4"/>
    </row>
    <row r="302" spans="66:66" x14ac:dyDescent="0.2">
      <c r="BN302" s="4"/>
    </row>
    <row r="303" spans="66:66" x14ac:dyDescent="0.2">
      <c r="BN303" s="4"/>
    </row>
    <row r="304" spans="66:66" x14ac:dyDescent="0.2">
      <c r="BN304" s="4"/>
    </row>
    <row r="305" spans="66:66" x14ac:dyDescent="0.2">
      <c r="BN305" s="4"/>
    </row>
    <row r="306" spans="66:66" x14ac:dyDescent="0.2">
      <c r="BN306" s="4"/>
    </row>
    <row r="307" spans="66:66" x14ac:dyDescent="0.2">
      <c r="BN307" s="4"/>
    </row>
    <row r="308" spans="66:66" x14ac:dyDescent="0.2">
      <c r="BN308" s="4"/>
    </row>
    <row r="309" spans="66:66" x14ac:dyDescent="0.2">
      <c r="BN309" s="4"/>
    </row>
    <row r="310" spans="66:66" x14ac:dyDescent="0.2">
      <c r="BN310" s="4"/>
    </row>
    <row r="311" spans="66:66" x14ac:dyDescent="0.2">
      <c r="BN311" s="4"/>
    </row>
    <row r="312" spans="66:66" x14ac:dyDescent="0.2">
      <c r="BN312" s="4"/>
    </row>
    <row r="313" spans="66:66" x14ac:dyDescent="0.2">
      <c r="BN313" s="4"/>
    </row>
    <row r="314" spans="66:66" x14ac:dyDescent="0.2">
      <c r="BN314" s="4"/>
    </row>
    <row r="315" spans="66:66" x14ac:dyDescent="0.2">
      <c r="BN315" s="4"/>
    </row>
    <row r="316" spans="66:66" x14ac:dyDescent="0.2">
      <c r="BN316" s="4"/>
    </row>
    <row r="317" spans="66:66" x14ac:dyDescent="0.2">
      <c r="BN317" s="4"/>
    </row>
    <row r="318" spans="66:66" x14ac:dyDescent="0.2">
      <c r="BN318" s="4"/>
    </row>
    <row r="319" spans="66:66" x14ac:dyDescent="0.2">
      <c r="BN319" s="4"/>
    </row>
    <row r="320" spans="66:66" x14ac:dyDescent="0.2">
      <c r="BN320" s="4"/>
    </row>
    <row r="321" spans="66:66" x14ac:dyDescent="0.2">
      <c r="BN321" s="4"/>
    </row>
    <row r="322" spans="66:66" x14ac:dyDescent="0.2">
      <c r="BN322" s="4"/>
    </row>
    <row r="323" spans="66:66" x14ac:dyDescent="0.2">
      <c r="BN323" s="4"/>
    </row>
    <row r="324" spans="66:66" x14ac:dyDescent="0.2">
      <c r="BN324" s="4"/>
    </row>
    <row r="325" spans="66:66" x14ac:dyDescent="0.2">
      <c r="BN325" s="4"/>
    </row>
    <row r="326" spans="66:66" x14ac:dyDescent="0.2">
      <c r="BN326" s="4"/>
    </row>
    <row r="327" spans="66:66" x14ac:dyDescent="0.2">
      <c r="BN327" s="4"/>
    </row>
    <row r="328" spans="66:66" x14ac:dyDescent="0.2">
      <c r="BN328" s="4"/>
    </row>
    <row r="329" spans="66:66" x14ac:dyDescent="0.2">
      <c r="BN329" s="4"/>
    </row>
    <row r="330" spans="66:66" x14ac:dyDescent="0.2">
      <c r="BN330" s="4"/>
    </row>
    <row r="331" spans="66:66" x14ac:dyDescent="0.2">
      <c r="BN331" s="4"/>
    </row>
    <row r="332" spans="66:66" x14ac:dyDescent="0.2">
      <c r="BN332" s="4"/>
    </row>
    <row r="333" spans="66:66" x14ac:dyDescent="0.2">
      <c r="BN333" s="4"/>
    </row>
    <row r="334" spans="66:66" x14ac:dyDescent="0.2">
      <c r="BN334" s="4"/>
    </row>
    <row r="335" spans="66:66" x14ac:dyDescent="0.2">
      <c r="BN335" s="4"/>
    </row>
    <row r="336" spans="66:66" x14ac:dyDescent="0.2">
      <c r="BN336" s="4"/>
    </row>
    <row r="337" spans="66:66" x14ac:dyDescent="0.2">
      <c r="BN337" s="4"/>
    </row>
    <row r="338" spans="66:66" x14ac:dyDescent="0.2">
      <c r="BN338" s="4"/>
    </row>
    <row r="339" spans="66:66" x14ac:dyDescent="0.2">
      <c r="BN339" s="4"/>
    </row>
    <row r="340" spans="66:66" x14ac:dyDescent="0.2">
      <c r="BN340" s="4"/>
    </row>
    <row r="341" spans="66:66" x14ac:dyDescent="0.2">
      <c r="BN341" s="4"/>
    </row>
    <row r="342" spans="66:66" x14ac:dyDescent="0.2">
      <c r="BN342" s="4"/>
    </row>
    <row r="343" spans="66:66" x14ac:dyDescent="0.2">
      <c r="BN343" s="4"/>
    </row>
    <row r="344" spans="66:66" x14ac:dyDescent="0.2">
      <c r="BN344" s="4"/>
    </row>
    <row r="345" spans="66:66" x14ac:dyDescent="0.2">
      <c r="BN345" s="4"/>
    </row>
    <row r="346" spans="66:66" x14ac:dyDescent="0.2">
      <c r="BN346" s="4"/>
    </row>
    <row r="347" spans="66:66" x14ac:dyDescent="0.2">
      <c r="BN347" s="4"/>
    </row>
    <row r="348" spans="66:66" x14ac:dyDescent="0.2">
      <c r="BN348" s="4"/>
    </row>
    <row r="349" spans="66:66" x14ac:dyDescent="0.2">
      <c r="BN349" s="4"/>
    </row>
    <row r="350" spans="66:66" x14ac:dyDescent="0.2">
      <c r="BN350" s="4"/>
    </row>
    <row r="351" spans="66:66" x14ac:dyDescent="0.2">
      <c r="BN351" s="4"/>
    </row>
    <row r="352" spans="66:66" x14ac:dyDescent="0.2">
      <c r="BN352" s="4"/>
    </row>
    <row r="353" spans="66:66" x14ac:dyDescent="0.2">
      <c r="BN353" s="4"/>
    </row>
    <row r="354" spans="66:66" x14ac:dyDescent="0.2">
      <c r="BN354" s="4"/>
    </row>
    <row r="355" spans="66:66" x14ac:dyDescent="0.2">
      <c r="BN355" s="4"/>
    </row>
    <row r="356" spans="66:66" x14ac:dyDescent="0.2">
      <c r="BN356" s="4"/>
    </row>
    <row r="357" spans="66:66" x14ac:dyDescent="0.2">
      <c r="BN357" s="4"/>
    </row>
    <row r="358" spans="66:66" x14ac:dyDescent="0.2">
      <c r="BN358" s="4"/>
    </row>
    <row r="359" spans="66:66" x14ac:dyDescent="0.2">
      <c r="BN359" s="4"/>
    </row>
    <row r="360" spans="66:66" x14ac:dyDescent="0.2">
      <c r="BN360" s="4"/>
    </row>
    <row r="361" spans="66:66" x14ac:dyDescent="0.2">
      <c r="BN361" s="4"/>
    </row>
    <row r="362" spans="66:66" x14ac:dyDescent="0.2">
      <c r="BN362" s="4"/>
    </row>
    <row r="363" spans="66:66" x14ac:dyDescent="0.2">
      <c r="BN363" s="4"/>
    </row>
    <row r="364" spans="66:66" x14ac:dyDescent="0.2">
      <c r="BN364" s="4"/>
    </row>
    <row r="365" spans="66:66" x14ac:dyDescent="0.2">
      <c r="BN365" s="4"/>
    </row>
    <row r="366" spans="66:66" x14ac:dyDescent="0.2">
      <c r="BN366" s="4"/>
    </row>
    <row r="367" spans="66:66" x14ac:dyDescent="0.2">
      <c r="BN367" s="4"/>
    </row>
    <row r="368" spans="66:66" x14ac:dyDescent="0.2">
      <c r="BN368" s="4"/>
    </row>
    <row r="369" spans="66:66" x14ac:dyDescent="0.2">
      <c r="BN369" s="4"/>
    </row>
    <row r="370" spans="66:66" x14ac:dyDescent="0.2">
      <c r="BN370" s="4"/>
    </row>
    <row r="371" spans="66:66" x14ac:dyDescent="0.2">
      <c r="BN371" s="4"/>
    </row>
    <row r="372" spans="66:66" x14ac:dyDescent="0.2">
      <c r="BN372" s="4"/>
    </row>
    <row r="373" spans="66:66" x14ac:dyDescent="0.2">
      <c r="BN373" s="4"/>
    </row>
    <row r="374" spans="66:66" x14ac:dyDescent="0.2">
      <c r="BN374" s="4"/>
    </row>
    <row r="375" spans="66:66" x14ac:dyDescent="0.2">
      <c r="BN375" s="4"/>
    </row>
    <row r="376" spans="66:66" x14ac:dyDescent="0.2">
      <c r="BN376" s="4"/>
    </row>
    <row r="377" spans="66:66" x14ac:dyDescent="0.2">
      <c r="BN377" s="4"/>
    </row>
    <row r="378" spans="66:66" x14ac:dyDescent="0.2">
      <c r="BN378" s="4"/>
    </row>
    <row r="379" spans="66:66" x14ac:dyDescent="0.2">
      <c r="BN379" s="4"/>
    </row>
    <row r="380" spans="66:66" x14ac:dyDescent="0.2">
      <c r="BN380" s="4"/>
    </row>
    <row r="381" spans="66:66" x14ac:dyDescent="0.2">
      <c r="BN381" s="4"/>
    </row>
    <row r="382" spans="66:66" x14ac:dyDescent="0.2">
      <c r="BN382" s="4"/>
    </row>
    <row r="383" spans="66:66" x14ac:dyDescent="0.2">
      <c r="BN383" s="4"/>
    </row>
    <row r="384" spans="66:66" x14ac:dyDescent="0.2">
      <c r="BN384" s="4"/>
    </row>
    <row r="385" spans="66:66" x14ac:dyDescent="0.2">
      <c r="BN385" s="4"/>
    </row>
    <row r="386" spans="66:66" x14ac:dyDescent="0.2">
      <c r="BN386" s="4"/>
    </row>
    <row r="387" spans="66:66" x14ac:dyDescent="0.2">
      <c r="BN387" s="4"/>
    </row>
    <row r="388" spans="66:66" x14ac:dyDescent="0.2">
      <c r="BN388" s="4"/>
    </row>
    <row r="389" spans="66:66" x14ac:dyDescent="0.2">
      <c r="BN389" s="4"/>
    </row>
    <row r="390" spans="66:66" x14ac:dyDescent="0.2">
      <c r="BN390" s="4"/>
    </row>
    <row r="391" spans="66:66" x14ac:dyDescent="0.2">
      <c r="BN391" s="4"/>
    </row>
    <row r="392" spans="66:66" x14ac:dyDescent="0.2">
      <c r="BN392" s="4"/>
    </row>
    <row r="393" spans="66:66" x14ac:dyDescent="0.2">
      <c r="BN393" s="4"/>
    </row>
    <row r="394" spans="66:66" x14ac:dyDescent="0.2">
      <c r="BN394" s="4"/>
    </row>
    <row r="395" spans="66:66" x14ac:dyDescent="0.2">
      <c r="BN395" s="4"/>
    </row>
    <row r="396" spans="66:66" x14ac:dyDescent="0.2">
      <c r="BN396" s="4"/>
    </row>
    <row r="397" spans="66:66" x14ac:dyDescent="0.2">
      <c r="BN397" s="4"/>
    </row>
    <row r="398" spans="66:66" x14ac:dyDescent="0.2">
      <c r="BN398" s="4"/>
    </row>
    <row r="399" spans="66:66" x14ac:dyDescent="0.2">
      <c r="BN399" s="4"/>
    </row>
    <row r="400" spans="66:66" x14ac:dyDescent="0.2">
      <c r="BN400" s="4"/>
    </row>
    <row r="401" spans="66:66" x14ac:dyDescent="0.2">
      <c r="BN401" s="4"/>
    </row>
    <row r="402" spans="66:66" x14ac:dyDescent="0.2">
      <c r="BN402" s="4"/>
    </row>
    <row r="403" spans="66:66" x14ac:dyDescent="0.2">
      <c r="BN403" s="4"/>
    </row>
    <row r="404" spans="66:66" x14ac:dyDescent="0.2">
      <c r="BN404" s="4"/>
    </row>
    <row r="405" spans="66:66" x14ac:dyDescent="0.2">
      <c r="BN405" s="4"/>
    </row>
    <row r="406" spans="66:66" x14ac:dyDescent="0.2">
      <c r="BN406" s="4"/>
    </row>
    <row r="407" spans="66:66" x14ac:dyDescent="0.2">
      <c r="BN407" s="4"/>
    </row>
    <row r="408" spans="66:66" x14ac:dyDescent="0.2">
      <c r="BN408" s="4"/>
    </row>
    <row r="409" spans="66:66" x14ac:dyDescent="0.2">
      <c r="BN409" s="4"/>
    </row>
    <row r="410" spans="66:66" x14ac:dyDescent="0.2">
      <c r="BN410" s="4"/>
    </row>
    <row r="411" spans="66:66" x14ac:dyDescent="0.2">
      <c r="BN411" s="4"/>
    </row>
    <row r="412" spans="66:66" x14ac:dyDescent="0.2">
      <c r="BN412" s="4"/>
    </row>
    <row r="413" spans="66:66" x14ac:dyDescent="0.2">
      <c r="BN413" s="4"/>
    </row>
    <row r="414" spans="66:66" x14ac:dyDescent="0.2">
      <c r="BN414" s="4"/>
    </row>
    <row r="415" spans="66:66" x14ac:dyDescent="0.2">
      <c r="BN415" s="4"/>
    </row>
    <row r="416" spans="66:66" x14ac:dyDescent="0.2">
      <c r="BN416" s="4"/>
    </row>
    <row r="417" spans="66:66" x14ac:dyDescent="0.2">
      <c r="BN417" s="4"/>
    </row>
    <row r="418" spans="66:66" x14ac:dyDescent="0.2">
      <c r="BN418" s="4"/>
    </row>
    <row r="419" spans="66:66" x14ac:dyDescent="0.2">
      <c r="BN419" s="4"/>
    </row>
    <row r="420" spans="66:66" x14ac:dyDescent="0.2">
      <c r="BN420" s="4"/>
    </row>
    <row r="421" spans="66:66" x14ac:dyDescent="0.2">
      <c r="BN421" s="4"/>
    </row>
    <row r="422" spans="66:66" x14ac:dyDescent="0.2">
      <c r="BN422" s="4"/>
    </row>
    <row r="423" spans="66:66" x14ac:dyDescent="0.2">
      <c r="BN423" s="4"/>
    </row>
    <row r="424" spans="66:66" x14ac:dyDescent="0.2">
      <c r="BN424" s="4"/>
    </row>
    <row r="425" spans="66:66" x14ac:dyDescent="0.2">
      <c r="BN425" s="4"/>
    </row>
    <row r="426" spans="66:66" x14ac:dyDescent="0.2">
      <c r="BN426" s="4"/>
    </row>
    <row r="427" spans="66:66" x14ac:dyDescent="0.2">
      <c r="BN427" s="4"/>
    </row>
    <row r="428" spans="66:66" x14ac:dyDescent="0.2">
      <c r="BN428" s="4"/>
    </row>
    <row r="429" spans="66:66" x14ac:dyDescent="0.2">
      <c r="BN429" s="4"/>
    </row>
    <row r="430" spans="66:66" x14ac:dyDescent="0.2">
      <c r="BN430" s="4"/>
    </row>
    <row r="431" spans="66:66" x14ac:dyDescent="0.2">
      <c r="BN431" s="4"/>
    </row>
    <row r="432" spans="66:66" x14ac:dyDescent="0.2">
      <c r="BN432" s="4"/>
    </row>
    <row r="433" spans="66:66" x14ac:dyDescent="0.2">
      <c r="BN433" s="4"/>
    </row>
    <row r="434" spans="66:66" x14ac:dyDescent="0.2">
      <c r="BN434" s="4"/>
    </row>
    <row r="435" spans="66:66" x14ac:dyDescent="0.2">
      <c r="BN435" s="4"/>
    </row>
    <row r="436" spans="66:66" x14ac:dyDescent="0.2">
      <c r="BN436" s="4"/>
    </row>
    <row r="437" spans="66:66" x14ac:dyDescent="0.2">
      <c r="BN437" s="4"/>
    </row>
    <row r="438" spans="66:66" x14ac:dyDescent="0.2">
      <c r="BN438" s="4"/>
    </row>
    <row r="439" spans="66:66" x14ac:dyDescent="0.2">
      <c r="BN439" s="4"/>
    </row>
    <row r="440" spans="66:66" x14ac:dyDescent="0.2">
      <c r="BN440" s="4"/>
    </row>
    <row r="441" spans="66:66" x14ac:dyDescent="0.2">
      <c r="BN441" s="4"/>
    </row>
    <row r="442" spans="66:66" x14ac:dyDescent="0.2">
      <c r="BN442" s="4"/>
    </row>
    <row r="443" spans="66:66" x14ac:dyDescent="0.2">
      <c r="BN443" s="4"/>
    </row>
    <row r="444" spans="66:66" x14ac:dyDescent="0.2">
      <c r="BN444" s="4"/>
    </row>
    <row r="445" spans="66:66" x14ac:dyDescent="0.2">
      <c r="BN445" s="4"/>
    </row>
    <row r="446" spans="66:66" x14ac:dyDescent="0.2">
      <c r="BN446" s="4"/>
    </row>
    <row r="447" spans="66:66" x14ac:dyDescent="0.2">
      <c r="BN447" s="4"/>
    </row>
    <row r="448" spans="66:66" x14ac:dyDescent="0.2">
      <c r="BN448" s="4"/>
    </row>
    <row r="449" spans="66:66" x14ac:dyDescent="0.2">
      <c r="BN449" s="4"/>
    </row>
    <row r="450" spans="66:66" x14ac:dyDescent="0.2">
      <c r="BN450" s="4"/>
    </row>
    <row r="451" spans="66:66" x14ac:dyDescent="0.2">
      <c r="BN451" s="4"/>
    </row>
    <row r="452" spans="66:66" x14ac:dyDescent="0.2">
      <c r="BN452" s="4"/>
    </row>
    <row r="453" spans="66:66" x14ac:dyDescent="0.2">
      <c r="BN453" s="4"/>
    </row>
    <row r="454" spans="66:66" x14ac:dyDescent="0.2">
      <c r="BN454" s="4"/>
    </row>
    <row r="455" spans="66:66" x14ac:dyDescent="0.2">
      <c r="BN455" s="4"/>
    </row>
    <row r="456" spans="66:66" x14ac:dyDescent="0.2">
      <c r="BN456" s="4"/>
    </row>
    <row r="457" spans="66:66" x14ac:dyDescent="0.2">
      <c r="BN457" s="4"/>
    </row>
    <row r="458" spans="66:66" x14ac:dyDescent="0.2">
      <c r="BN458" s="4"/>
    </row>
    <row r="459" spans="66:66" x14ac:dyDescent="0.2">
      <c r="BN459" s="4"/>
    </row>
    <row r="460" spans="66:66" x14ac:dyDescent="0.2">
      <c r="BN460" s="4"/>
    </row>
    <row r="461" spans="66:66" x14ac:dyDescent="0.2">
      <c r="BN461" s="4"/>
    </row>
    <row r="462" spans="66:66" x14ac:dyDescent="0.2">
      <c r="BN462" s="4"/>
    </row>
    <row r="463" spans="66:66" x14ac:dyDescent="0.2">
      <c r="BN463" s="4"/>
    </row>
    <row r="464" spans="66:66" x14ac:dyDescent="0.2">
      <c r="BN464" s="4"/>
    </row>
    <row r="465" spans="66:66" x14ac:dyDescent="0.2">
      <c r="BN465" s="4"/>
    </row>
    <row r="466" spans="66:66" x14ac:dyDescent="0.2">
      <c r="BN466" s="4"/>
    </row>
    <row r="467" spans="66:66" x14ac:dyDescent="0.2">
      <c r="BN467" s="4"/>
    </row>
    <row r="468" spans="66:66" x14ac:dyDescent="0.2">
      <c r="BN468" s="4"/>
    </row>
    <row r="469" spans="66:66" x14ac:dyDescent="0.2">
      <c r="BN469" s="4"/>
    </row>
    <row r="470" spans="66:66" x14ac:dyDescent="0.2">
      <c r="BN470" s="4"/>
    </row>
    <row r="471" spans="66:66" x14ac:dyDescent="0.2">
      <c r="BN471" s="4"/>
    </row>
    <row r="472" spans="66:66" x14ac:dyDescent="0.2">
      <c r="BN472" s="4"/>
    </row>
    <row r="473" spans="66:66" x14ac:dyDescent="0.2">
      <c r="BN473" s="4"/>
    </row>
    <row r="474" spans="66:66" x14ac:dyDescent="0.2">
      <c r="BN474" s="4"/>
    </row>
    <row r="475" spans="66:66" x14ac:dyDescent="0.2">
      <c r="BN475" s="4"/>
    </row>
    <row r="476" spans="66:66" x14ac:dyDescent="0.2">
      <c r="BN476" s="4"/>
    </row>
    <row r="477" spans="66:66" x14ac:dyDescent="0.2">
      <c r="BN477" s="4"/>
    </row>
    <row r="478" spans="66:66" x14ac:dyDescent="0.2">
      <c r="BN478" s="4"/>
    </row>
    <row r="479" spans="66:66" x14ac:dyDescent="0.2">
      <c r="BN479" s="4"/>
    </row>
    <row r="480" spans="66:66" x14ac:dyDescent="0.2">
      <c r="BN480" s="4"/>
    </row>
    <row r="481" spans="66:66" x14ac:dyDescent="0.2">
      <c r="BN481" s="4"/>
    </row>
    <row r="482" spans="66:66" x14ac:dyDescent="0.2">
      <c r="BN482" s="4"/>
    </row>
    <row r="483" spans="66:66" x14ac:dyDescent="0.2">
      <c r="BN483" s="4"/>
    </row>
    <row r="484" spans="66:66" x14ac:dyDescent="0.2">
      <c r="BN484" s="4"/>
    </row>
    <row r="485" spans="66:66" x14ac:dyDescent="0.2">
      <c r="BN485" s="4"/>
    </row>
    <row r="486" spans="66:66" x14ac:dyDescent="0.2">
      <c r="BN486" s="4"/>
    </row>
    <row r="487" spans="66:66" x14ac:dyDescent="0.2">
      <c r="BN487" s="4"/>
    </row>
    <row r="488" spans="66:66" x14ac:dyDescent="0.2">
      <c r="BN488" s="4"/>
    </row>
    <row r="489" spans="66:66" x14ac:dyDescent="0.2">
      <c r="BN489" s="4"/>
    </row>
    <row r="490" spans="66:66" x14ac:dyDescent="0.2">
      <c r="BN490" s="4"/>
    </row>
    <row r="491" spans="66:66" x14ac:dyDescent="0.2">
      <c r="BN491" s="4"/>
    </row>
    <row r="492" spans="66:66" x14ac:dyDescent="0.2">
      <c r="BN492" s="4"/>
    </row>
    <row r="493" spans="66:66" x14ac:dyDescent="0.2">
      <c r="BN493" s="4"/>
    </row>
    <row r="494" spans="66:66" x14ac:dyDescent="0.2">
      <c r="BN494" s="4"/>
    </row>
    <row r="495" spans="66:66" x14ac:dyDescent="0.2">
      <c r="BN495" s="4"/>
    </row>
    <row r="496" spans="66:66" x14ac:dyDescent="0.2">
      <c r="BN496" s="4"/>
    </row>
    <row r="497" spans="66:66" x14ac:dyDescent="0.2">
      <c r="BN497" s="4"/>
    </row>
    <row r="498" spans="66:66" x14ac:dyDescent="0.2">
      <c r="BN498" s="4"/>
    </row>
    <row r="499" spans="66:66" x14ac:dyDescent="0.2">
      <c r="BN499" s="4"/>
    </row>
    <row r="500" spans="66:66" x14ac:dyDescent="0.2">
      <c r="BN500" s="4"/>
    </row>
    <row r="501" spans="66:66" x14ac:dyDescent="0.2">
      <c r="BN501" s="4"/>
    </row>
    <row r="502" spans="66:66" x14ac:dyDescent="0.2">
      <c r="BN502" s="4"/>
    </row>
    <row r="503" spans="66:66" x14ac:dyDescent="0.2">
      <c r="BN503" s="4"/>
    </row>
    <row r="504" spans="66:66" x14ac:dyDescent="0.2">
      <c r="BN504" s="4"/>
    </row>
    <row r="505" spans="66:66" x14ac:dyDescent="0.2">
      <c r="BN505" s="4"/>
    </row>
    <row r="506" spans="66:66" x14ac:dyDescent="0.2">
      <c r="BN506" s="4"/>
    </row>
    <row r="507" spans="66:66" x14ac:dyDescent="0.2">
      <c r="BN507" s="4"/>
    </row>
    <row r="508" spans="66:66" x14ac:dyDescent="0.2">
      <c r="BN508" s="4"/>
    </row>
    <row r="509" spans="66:66" x14ac:dyDescent="0.2">
      <c r="BN509" s="4"/>
    </row>
    <row r="510" spans="66:66" x14ac:dyDescent="0.2">
      <c r="BN510" s="4"/>
    </row>
    <row r="511" spans="66:66" x14ac:dyDescent="0.2">
      <c r="BN511" s="4"/>
    </row>
    <row r="512" spans="66:66" x14ac:dyDescent="0.2">
      <c r="BN512" s="4"/>
    </row>
    <row r="513" spans="66:66" x14ac:dyDescent="0.2">
      <c r="BN513" s="4"/>
    </row>
    <row r="514" spans="66:66" x14ac:dyDescent="0.2">
      <c r="BN514" s="4"/>
    </row>
    <row r="515" spans="66:66" x14ac:dyDescent="0.2">
      <c r="BN515" s="4"/>
    </row>
    <row r="516" spans="66:66" x14ac:dyDescent="0.2">
      <c r="BN516" s="4"/>
    </row>
    <row r="517" spans="66:66" x14ac:dyDescent="0.2">
      <c r="BN517" s="4"/>
    </row>
    <row r="518" spans="66:66" x14ac:dyDescent="0.2">
      <c r="BN518" s="4"/>
    </row>
    <row r="519" spans="66:66" x14ac:dyDescent="0.2">
      <c r="BN519" s="4"/>
    </row>
    <row r="520" spans="66:66" x14ac:dyDescent="0.2">
      <c r="BN520" s="4"/>
    </row>
    <row r="521" spans="66:66" x14ac:dyDescent="0.2">
      <c r="BN521" s="4"/>
    </row>
    <row r="522" spans="66:66" x14ac:dyDescent="0.2">
      <c r="BN522" s="4"/>
    </row>
    <row r="523" spans="66:66" x14ac:dyDescent="0.2">
      <c r="BN523" s="4"/>
    </row>
    <row r="524" spans="66:66" x14ac:dyDescent="0.2">
      <c r="BN524" s="4"/>
    </row>
    <row r="525" spans="66:66" x14ac:dyDescent="0.2">
      <c r="BN525" s="4"/>
    </row>
    <row r="526" spans="66:66" x14ac:dyDescent="0.2">
      <c r="BN526" s="4"/>
    </row>
    <row r="527" spans="66:66" x14ac:dyDescent="0.2">
      <c r="BN527" s="4"/>
    </row>
    <row r="528" spans="66:66" x14ac:dyDescent="0.2">
      <c r="BN528" s="4"/>
    </row>
    <row r="529" spans="66:66" x14ac:dyDescent="0.2">
      <c r="BN529" s="4"/>
    </row>
    <row r="530" spans="66:66" x14ac:dyDescent="0.2">
      <c r="BN530" s="4"/>
    </row>
    <row r="531" spans="66:66" x14ac:dyDescent="0.2">
      <c r="BN531" s="4"/>
    </row>
    <row r="532" spans="66:66" x14ac:dyDescent="0.2">
      <c r="BN532" s="4"/>
    </row>
    <row r="533" spans="66:66" x14ac:dyDescent="0.2">
      <c r="BN533" s="4"/>
    </row>
    <row r="534" spans="66:66" x14ac:dyDescent="0.2">
      <c r="BN534" s="4"/>
    </row>
    <row r="535" spans="66:66" x14ac:dyDescent="0.2">
      <c r="BN535" s="4"/>
    </row>
    <row r="536" spans="66:66" x14ac:dyDescent="0.2">
      <c r="BN536" s="4"/>
    </row>
    <row r="537" spans="66:66" x14ac:dyDescent="0.2">
      <c r="BN537" s="4"/>
    </row>
    <row r="538" spans="66:66" x14ac:dyDescent="0.2">
      <c r="BN538" s="4"/>
    </row>
    <row r="539" spans="66:66" x14ac:dyDescent="0.2">
      <c r="BN539" s="4"/>
    </row>
    <row r="540" spans="66:66" x14ac:dyDescent="0.2">
      <c r="BN540" s="4"/>
    </row>
    <row r="541" spans="66:66" x14ac:dyDescent="0.2">
      <c r="BN541" s="4"/>
    </row>
    <row r="542" spans="66:66" x14ac:dyDescent="0.2">
      <c r="BN542" s="4"/>
    </row>
    <row r="543" spans="66:66" x14ac:dyDescent="0.2">
      <c r="BN543" s="4"/>
    </row>
    <row r="544" spans="66:66" x14ac:dyDescent="0.2">
      <c r="BN544" s="4"/>
    </row>
    <row r="545" spans="66:66" x14ac:dyDescent="0.2">
      <c r="BN545" s="4"/>
    </row>
    <row r="546" spans="66:66" x14ac:dyDescent="0.2">
      <c r="BN546" s="4"/>
    </row>
    <row r="547" spans="66:66" x14ac:dyDescent="0.2">
      <c r="BN547" s="4"/>
    </row>
    <row r="548" spans="66:66" x14ac:dyDescent="0.2">
      <c r="BN548" s="4"/>
    </row>
    <row r="549" spans="66:66" x14ac:dyDescent="0.2">
      <c r="BN549" s="4"/>
    </row>
    <row r="550" spans="66:66" x14ac:dyDescent="0.2">
      <c r="BN550" s="4"/>
    </row>
    <row r="551" spans="66:66" x14ac:dyDescent="0.2">
      <c r="BN551" s="4"/>
    </row>
    <row r="552" spans="66:66" x14ac:dyDescent="0.2">
      <c r="BN552" s="4"/>
    </row>
    <row r="553" spans="66:66" x14ac:dyDescent="0.2">
      <c r="BN553" s="4"/>
    </row>
    <row r="554" spans="66:66" x14ac:dyDescent="0.2">
      <c r="BN554" s="4"/>
    </row>
    <row r="555" spans="66:66" x14ac:dyDescent="0.2">
      <c r="BN555" s="4"/>
    </row>
    <row r="556" spans="66:66" x14ac:dyDescent="0.2">
      <c r="BN556" s="4"/>
    </row>
    <row r="557" spans="66:66" x14ac:dyDescent="0.2">
      <c r="BN557" s="4"/>
    </row>
    <row r="558" spans="66:66" x14ac:dyDescent="0.2">
      <c r="BN558" s="4"/>
    </row>
    <row r="559" spans="66:66" x14ac:dyDescent="0.2">
      <c r="BN559" s="4"/>
    </row>
    <row r="560" spans="66:66" x14ac:dyDescent="0.2">
      <c r="BN560" s="4"/>
    </row>
    <row r="561" spans="66:66" x14ac:dyDescent="0.2">
      <c r="BN561" s="4"/>
    </row>
    <row r="562" spans="66:66" x14ac:dyDescent="0.2">
      <c r="BN562" s="4"/>
    </row>
    <row r="563" spans="66:66" x14ac:dyDescent="0.2">
      <c r="BN563" s="4"/>
    </row>
    <row r="564" spans="66:66" x14ac:dyDescent="0.2">
      <c r="BN564" s="4"/>
    </row>
    <row r="565" spans="66:66" x14ac:dyDescent="0.2">
      <c r="BN565" s="4"/>
    </row>
    <row r="566" spans="66:66" x14ac:dyDescent="0.2">
      <c r="BN566" s="4"/>
    </row>
    <row r="567" spans="66:66" x14ac:dyDescent="0.2">
      <c r="BN567" s="4"/>
    </row>
    <row r="568" spans="66:66" x14ac:dyDescent="0.2">
      <c r="BN568" s="4"/>
    </row>
    <row r="569" spans="66:66" x14ac:dyDescent="0.2">
      <c r="BN569" s="4"/>
    </row>
    <row r="570" spans="66:66" x14ac:dyDescent="0.2">
      <c r="BN570" s="4"/>
    </row>
    <row r="571" spans="66:66" x14ac:dyDescent="0.2">
      <c r="BN571" s="4"/>
    </row>
    <row r="572" spans="66:66" x14ac:dyDescent="0.2">
      <c r="BN572" s="4"/>
    </row>
    <row r="573" spans="66:66" x14ac:dyDescent="0.2">
      <c r="BN573" s="4"/>
    </row>
    <row r="574" spans="66:66" x14ac:dyDescent="0.2">
      <c r="BN574" s="4"/>
    </row>
    <row r="575" spans="66:66" x14ac:dyDescent="0.2">
      <c r="BN575" s="4"/>
    </row>
    <row r="576" spans="66:66" x14ac:dyDescent="0.2">
      <c r="BN576" s="4"/>
    </row>
    <row r="577" spans="66:66" x14ac:dyDescent="0.2">
      <c r="BN577" s="4"/>
    </row>
    <row r="578" spans="66:66" x14ac:dyDescent="0.2">
      <c r="BN578" s="4"/>
    </row>
    <row r="579" spans="66:66" x14ac:dyDescent="0.2">
      <c r="BN579" s="4"/>
    </row>
    <row r="580" spans="66:66" x14ac:dyDescent="0.2">
      <c r="BN580" s="4"/>
    </row>
    <row r="581" spans="66:66" x14ac:dyDescent="0.2">
      <c r="BN581" s="4"/>
    </row>
    <row r="582" spans="66:66" x14ac:dyDescent="0.2">
      <c r="BN582" s="4"/>
    </row>
    <row r="583" spans="66:66" x14ac:dyDescent="0.2">
      <c r="BN583" s="4"/>
    </row>
    <row r="584" spans="66:66" x14ac:dyDescent="0.2">
      <c r="BN584" s="4"/>
    </row>
    <row r="585" spans="66:66" x14ac:dyDescent="0.2">
      <c r="BN585" s="4"/>
    </row>
    <row r="586" spans="66:66" x14ac:dyDescent="0.2">
      <c r="BN586" s="4"/>
    </row>
    <row r="587" spans="66:66" x14ac:dyDescent="0.2">
      <c r="BN587" s="4"/>
    </row>
    <row r="588" spans="66:66" x14ac:dyDescent="0.2">
      <c r="BN588" s="4"/>
    </row>
    <row r="589" spans="66:66" x14ac:dyDescent="0.2">
      <c r="BN589" s="4"/>
    </row>
    <row r="590" spans="66:66" x14ac:dyDescent="0.2">
      <c r="BN590" s="4"/>
    </row>
    <row r="591" spans="66:66" x14ac:dyDescent="0.2">
      <c r="BN591" s="4"/>
    </row>
    <row r="592" spans="66:66" x14ac:dyDescent="0.2">
      <c r="BN592" s="4"/>
    </row>
    <row r="593" spans="66:66" x14ac:dyDescent="0.2">
      <c r="BN593" s="4"/>
    </row>
    <row r="594" spans="66:66" x14ac:dyDescent="0.2">
      <c r="BN594" s="4"/>
    </row>
    <row r="595" spans="66:66" x14ac:dyDescent="0.2">
      <c r="BN595" s="4"/>
    </row>
    <row r="596" spans="66:66" x14ac:dyDescent="0.2">
      <c r="BN596" s="4"/>
    </row>
    <row r="597" spans="66:66" x14ac:dyDescent="0.2">
      <c r="BN597" s="4"/>
    </row>
    <row r="598" spans="66:66" x14ac:dyDescent="0.2">
      <c r="BN598" s="4"/>
    </row>
    <row r="599" spans="66:66" x14ac:dyDescent="0.2">
      <c r="BN599" s="4"/>
    </row>
    <row r="600" spans="66:66" x14ac:dyDescent="0.2">
      <c r="BN600" s="4"/>
    </row>
    <row r="601" spans="66:66" x14ac:dyDescent="0.2">
      <c r="BN601" s="4"/>
    </row>
    <row r="602" spans="66:66" x14ac:dyDescent="0.2">
      <c r="BN602" s="4"/>
    </row>
    <row r="603" spans="66:66" x14ac:dyDescent="0.2">
      <c r="BN603" s="4"/>
    </row>
    <row r="604" spans="66:66" x14ac:dyDescent="0.2">
      <c r="BN604" s="4"/>
    </row>
    <row r="605" spans="66:66" x14ac:dyDescent="0.2">
      <c r="BN605" s="4"/>
    </row>
    <row r="606" spans="66:66" x14ac:dyDescent="0.2">
      <c r="BN606" s="4"/>
    </row>
    <row r="607" spans="66:66" x14ac:dyDescent="0.2">
      <c r="BN607" s="4"/>
    </row>
    <row r="608" spans="66:66" x14ac:dyDescent="0.2">
      <c r="BN608" s="4"/>
    </row>
    <row r="609" spans="66:66" x14ac:dyDescent="0.2">
      <c r="BN609" s="4"/>
    </row>
    <row r="610" spans="66:66" x14ac:dyDescent="0.2">
      <c r="BN610" s="4"/>
    </row>
    <row r="611" spans="66:66" x14ac:dyDescent="0.2">
      <c r="BN611" s="4"/>
    </row>
    <row r="612" spans="66:66" x14ac:dyDescent="0.2">
      <c r="BN612" s="4"/>
    </row>
    <row r="613" spans="66:66" x14ac:dyDescent="0.2">
      <c r="BN613" s="4"/>
    </row>
    <row r="614" spans="66:66" x14ac:dyDescent="0.2">
      <c r="BN614" s="4"/>
    </row>
    <row r="615" spans="66:66" x14ac:dyDescent="0.2">
      <c r="BN615" s="4"/>
    </row>
    <row r="616" spans="66:66" x14ac:dyDescent="0.2">
      <c r="BN616" s="4"/>
    </row>
    <row r="617" spans="66:66" x14ac:dyDescent="0.2">
      <c r="BN617" s="4"/>
    </row>
    <row r="618" spans="66:66" x14ac:dyDescent="0.2">
      <c r="BN618" s="4"/>
    </row>
    <row r="619" spans="66:66" x14ac:dyDescent="0.2">
      <c r="BN619" s="4"/>
    </row>
    <row r="620" spans="66:66" x14ac:dyDescent="0.2">
      <c r="BN620" s="4"/>
    </row>
    <row r="621" spans="66:66" x14ac:dyDescent="0.2">
      <c r="BN621" s="4"/>
    </row>
    <row r="622" spans="66:66" x14ac:dyDescent="0.2">
      <c r="BN622" s="4"/>
    </row>
    <row r="623" spans="66:66" x14ac:dyDescent="0.2">
      <c r="BN623" s="4"/>
    </row>
    <row r="624" spans="66:66" x14ac:dyDescent="0.2">
      <c r="BN624" s="4"/>
    </row>
    <row r="625" spans="66:66" x14ac:dyDescent="0.2">
      <c r="BN625" s="4"/>
    </row>
    <row r="626" spans="66:66" x14ac:dyDescent="0.2">
      <c r="BN626" s="4"/>
    </row>
    <row r="627" spans="66:66" x14ac:dyDescent="0.2">
      <c r="BN627" s="4"/>
    </row>
    <row r="628" spans="66:66" x14ac:dyDescent="0.2">
      <c r="BN628" s="4"/>
    </row>
    <row r="629" spans="66:66" x14ac:dyDescent="0.2">
      <c r="BN629" s="4"/>
    </row>
    <row r="630" spans="66:66" x14ac:dyDescent="0.2">
      <c r="BN630" s="4"/>
    </row>
    <row r="631" spans="66:66" x14ac:dyDescent="0.2">
      <c r="BN631" s="4"/>
    </row>
    <row r="632" spans="66:66" x14ac:dyDescent="0.2">
      <c r="BN632" s="4"/>
    </row>
    <row r="633" spans="66:66" x14ac:dyDescent="0.2">
      <c r="BN633" s="4"/>
    </row>
    <row r="634" spans="66:66" x14ac:dyDescent="0.2">
      <c r="BN634" s="4"/>
    </row>
    <row r="635" spans="66:66" x14ac:dyDescent="0.2">
      <c r="BN635" s="4"/>
    </row>
    <row r="636" spans="66:66" x14ac:dyDescent="0.2">
      <c r="BN636" s="4"/>
    </row>
    <row r="637" spans="66:66" x14ac:dyDescent="0.2">
      <c r="BN637" s="4"/>
    </row>
    <row r="638" spans="66:66" x14ac:dyDescent="0.2">
      <c r="BN638" s="4"/>
    </row>
    <row r="639" spans="66:66" x14ac:dyDescent="0.2">
      <c r="BN639" s="4"/>
    </row>
    <row r="640" spans="66:66" x14ac:dyDescent="0.2">
      <c r="BN640" s="4"/>
    </row>
    <row r="641" spans="66:66" x14ac:dyDescent="0.2">
      <c r="BN641" s="4"/>
    </row>
    <row r="642" spans="66:66" x14ac:dyDescent="0.2">
      <c r="BN642" s="4"/>
    </row>
    <row r="643" spans="66:66" x14ac:dyDescent="0.2">
      <c r="BN643" s="4"/>
    </row>
    <row r="644" spans="66:66" x14ac:dyDescent="0.2">
      <c r="BN644" s="4"/>
    </row>
    <row r="645" spans="66:66" x14ac:dyDescent="0.2">
      <c r="BN645" s="4"/>
    </row>
    <row r="646" spans="66:66" x14ac:dyDescent="0.2">
      <c r="BN646" s="4"/>
    </row>
    <row r="647" spans="66:66" x14ac:dyDescent="0.2">
      <c r="BN647" s="4"/>
    </row>
    <row r="648" spans="66:66" x14ac:dyDescent="0.2">
      <c r="BN648" s="4"/>
    </row>
    <row r="649" spans="66:66" x14ac:dyDescent="0.2">
      <c r="BN649" s="4"/>
    </row>
    <row r="650" spans="66:66" x14ac:dyDescent="0.2">
      <c r="BN650" s="4"/>
    </row>
    <row r="651" spans="66:66" x14ac:dyDescent="0.2">
      <c r="BN651" s="4"/>
    </row>
    <row r="652" spans="66:66" x14ac:dyDescent="0.2">
      <c r="BN652" s="4"/>
    </row>
    <row r="653" spans="66:66" x14ac:dyDescent="0.2">
      <c r="BN653" s="4"/>
    </row>
    <row r="654" spans="66:66" x14ac:dyDescent="0.2">
      <c r="BN654" s="4"/>
    </row>
    <row r="655" spans="66:66" x14ac:dyDescent="0.2">
      <c r="BN655" s="4"/>
    </row>
    <row r="656" spans="66:66" x14ac:dyDescent="0.2">
      <c r="BN656" s="4"/>
    </row>
    <row r="657" spans="66:66" x14ac:dyDescent="0.2">
      <c r="BN657" s="4"/>
    </row>
    <row r="658" spans="66:66" x14ac:dyDescent="0.2">
      <c r="BN658" s="4"/>
    </row>
    <row r="659" spans="66:66" x14ac:dyDescent="0.2">
      <c r="BN659" s="4"/>
    </row>
    <row r="660" spans="66:66" x14ac:dyDescent="0.2">
      <c r="BN660" s="4"/>
    </row>
    <row r="661" spans="66:66" x14ac:dyDescent="0.2">
      <c r="BN661" s="4"/>
    </row>
    <row r="662" spans="66:66" x14ac:dyDescent="0.2">
      <c r="BN662" s="4"/>
    </row>
    <row r="663" spans="66:66" x14ac:dyDescent="0.2">
      <c r="BN663" s="4"/>
    </row>
    <row r="664" spans="66:66" x14ac:dyDescent="0.2">
      <c r="BN664" s="4"/>
    </row>
    <row r="665" spans="66:66" x14ac:dyDescent="0.2">
      <c r="BN665" s="4"/>
    </row>
    <row r="666" spans="66:66" x14ac:dyDescent="0.2">
      <c r="BN666" s="4"/>
    </row>
    <row r="667" spans="66:66" x14ac:dyDescent="0.2">
      <c r="BN667" s="4"/>
    </row>
    <row r="668" spans="66:66" x14ac:dyDescent="0.2">
      <c r="BN668" s="4"/>
    </row>
    <row r="669" spans="66:66" x14ac:dyDescent="0.2">
      <c r="BN669" s="4"/>
    </row>
    <row r="670" spans="66:66" x14ac:dyDescent="0.2">
      <c r="BN670" s="4"/>
    </row>
    <row r="671" spans="66:66" x14ac:dyDescent="0.2">
      <c r="BN671" s="4"/>
    </row>
    <row r="672" spans="66:66" x14ac:dyDescent="0.2">
      <c r="BN672" s="4"/>
    </row>
    <row r="673" spans="66:66" x14ac:dyDescent="0.2">
      <c r="BN673" s="4"/>
    </row>
    <row r="674" spans="66:66" x14ac:dyDescent="0.2">
      <c r="BN674" s="4"/>
    </row>
    <row r="675" spans="66:66" x14ac:dyDescent="0.2">
      <c r="BN675" s="4"/>
    </row>
    <row r="676" spans="66:66" x14ac:dyDescent="0.2">
      <c r="BN676" s="4"/>
    </row>
    <row r="677" spans="66:66" x14ac:dyDescent="0.2">
      <c r="BN677" s="4"/>
    </row>
    <row r="678" spans="66:66" x14ac:dyDescent="0.2">
      <c r="BN678" s="4"/>
    </row>
    <row r="679" spans="66:66" x14ac:dyDescent="0.2">
      <c r="BN679" s="4"/>
    </row>
    <row r="680" spans="66:66" x14ac:dyDescent="0.2">
      <c r="BN680" s="4"/>
    </row>
    <row r="681" spans="66:66" x14ac:dyDescent="0.2">
      <c r="BN681" s="4"/>
    </row>
    <row r="682" spans="66:66" x14ac:dyDescent="0.2">
      <c r="BN682" s="4"/>
    </row>
    <row r="683" spans="66:66" x14ac:dyDescent="0.2">
      <c r="BN683" s="4"/>
    </row>
    <row r="684" spans="66:66" x14ac:dyDescent="0.2">
      <c r="BN684" s="4"/>
    </row>
    <row r="685" spans="66:66" x14ac:dyDescent="0.2">
      <c r="BN685" s="4"/>
    </row>
    <row r="686" spans="66:66" x14ac:dyDescent="0.2">
      <c r="BN686" s="4"/>
    </row>
    <row r="687" spans="66:66" x14ac:dyDescent="0.2">
      <c r="BN687" s="4"/>
    </row>
    <row r="688" spans="66:66" x14ac:dyDescent="0.2">
      <c r="BN688" s="4"/>
    </row>
    <row r="689" spans="66:66" x14ac:dyDescent="0.2">
      <c r="BN689" s="4"/>
    </row>
    <row r="690" spans="66:66" x14ac:dyDescent="0.2">
      <c r="BN690" s="4"/>
    </row>
    <row r="691" spans="66:66" x14ac:dyDescent="0.2">
      <c r="BN691" s="4"/>
    </row>
    <row r="692" spans="66:66" x14ac:dyDescent="0.2">
      <c r="BN692" s="4"/>
    </row>
    <row r="693" spans="66:66" x14ac:dyDescent="0.2">
      <c r="BN693" s="4"/>
    </row>
    <row r="694" spans="66:66" x14ac:dyDescent="0.2">
      <c r="BN694" s="4"/>
    </row>
    <row r="695" spans="66:66" x14ac:dyDescent="0.2">
      <c r="BN695" s="4"/>
    </row>
    <row r="696" spans="66:66" x14ac:dyDescent="0.2">
      <c r="BN696" s="4"/>
    </row>
    <row r="697" spans="66:66" x14ac:dyDescent="0.2">
      <c r="BN697" s="4"/>
    </row>
    <row r="698" spans="66:66" x14ac:dyDescent="0.2">
      <c r="BN698" s="4"/>
    </row>
    <row r="699" spans="66:66" x14ac:dyDescent="0.2">
      <c r="BN699" s="4"/>
    </row>
    <row r="700" spans="66:66" x14ac:dyDescent="0.2">
      <c r="BN700" s="4"/>
    </row>
    <row r="701" spans="66:66" x14ac:dyDescent="0.2">
      <c r="BN701" s="4"/>
    </row>
    <row r="702" spans="66:66" x14ac:dyDescent="0.2">
      <c r="BN702" s="4"/>
    </row>
    <row r="703" spans="66:66" x14ac:dyDescent="0.2">
      <c r="BN703" s="4"/>
    </row>
    <row r="704" spans="66:66" x14ac:dyDescent="0.2">
      <c r="BN704" s="4"/>
    </row>
    <row r="705" spans="66:66" x14ac:dyDescent="0.2">
      <c r="BN705" s="4"/>
    </row>
    <row r="706" spans="66:66" x14ac:dyDescent="0.2">
      <c r="BN706" s="4"/>
    </row>
    <row r="707" spans="66:66" x14ac:dyDescent="0.2">
      <c r="BN707" s="4"/>
    </row>
    <row r="708" spans="66:66" x14ac:dyDescent="0.2">
      <c r="BN708" s="4"/>
    </row>
    <row r="709" spans="66:66" x14ac:dyDescent="0.2">
      <c r="BN709" s="4"/>
    </row>
    <row r="710" spans="66:66" x14ac:dyDescent="0.2">
      <c r="BN710" s="4"/>
    </row>
    <row r="711" spans="66:66" x14ac:dyDescent="0.2">
      <c r="BN711" s="4"/>
    </row>
    <row r="712" spans="66:66" x14ac:dyDescent="0.2">
      <c r="BN712" s="4"/>
    </row>
    <row r="713" spans="66:66" x14ac:dyDescent="0.2">
      <c r="BN713" s="4"/>
    </row>
    <row r="714" spans="66:66" x14ac:dyDescent="0.2">
      <c r="BN714" s="4"/>
    </row>
    <row r="715" spans="66:66" x14ac:dyDescent="0.2">
      <c r="BN715" s="4"/>
    </row>
    <row r="716" spans="66:66" x14ac:dyDescent="0.2">
      <c r="BN716" s="4"/>
    </row>
    <row r="717" spans="66:66" x14ac:dyDescent="0.2">
      <c r="BN717" s="4"/>
    </row>
    <row r="718" spans="66:66" x14ac:dyDescent="0.2">
      <c r="BN718" s="4"/>
    </row>
    <row r="719" spans="66:66" x14ac:dyDescent="0.2">
      <c r="BN719" s="4"/>
    </row>
    <row r="720" spans="66:66" x14ac:dyDescent="0.2">
      <c r="BN720" s="4"/>
    </row>
    <row r="721" spans="66:66" x14ac:dyDescent="0.2">
      <c r="BN721" s="4"/>
    </row>
    <row r="722" spans="66:66" x14ac:dyDescent="0.2">
      <c r="BN722" s="4"/>
    </row>
    <row r="723" spans="66:66" x14ac:dyDescent="0.2">
      <c r="BN723" s="4"/>
    </row>
    <row r="724" spans="66:66" x14ac:dyDescent="0.2">
      <c r="BN724" s="4"/>
    </row>
    <row r="725" spans="66:66" x14ac:dyDescent="0.2">
      <c r="BN725" s="4"/>
    </row>
    <row r="726" spans="66:66" x14ac:dyDescent="0.2">
      <c r="BN726" s="4"/>
    </row>
    <row r="727" spans="66:66" x14ac:dyDescent="0.2">
      <c r="BN727" s="4"/>
    </row>
    <row r="728" spans="66:66" x14ac:dyDescent="0.2">
      <c r="BN728" s="4"/>
    </row>
    <row r="729" spans="66:66" x14ac:dyDescent="0.2">
      <c r="BN729" s="4"/>
    </row>
    <row r="730" spans="66:66" x14ac:dyDescent="0.2">
      <c r="BN730" s="4"/>
    </row>
    <row r="731" spans="66:66" x14ac:dyDescent="0.2">
      <c r="BN731" s="4"/>
    </row>
    <row r="732" spans="66:66" x14ac:dyDescent="0.2">
      <c r="BN732" s="4"/>
    </row>
    <row r="733" spans="66:66" x14ac:dyDescent="0.2">
      <c r="BN733" s="4"/>
    </row>
    <row r="734" spans="66:66" x14ac:dyDescent="0.2">
      <c r="BN734" s="4"/>
    </row>
    <row r="735" spans="66:66" x14ac:dyDescent="0.2">
      <c r="BN735" s="4"/>
    </row>
    <row r="736" spans="66:66" x14ac:dyDescent="0.2">
      <c r="BN736" s="4"/>
    </row>
    <row r="737" spans="66:66" x14ac:dyDescent="0.2">
      <c r="BN737" s="4"/>
    </row>
    <row r="738" spans="66:66" x14ac:dyDescent="0.2">
      <c r="BN738" s="4"/>
    </row>
    <row r="739" spans="66:66" x14ac:dyDescent="0.2">
      <c r="BN739" s="4"/>
    </row>
    <row r="740" spans="66:66" x14ac:dyDescent="0.2">
      <c r="BN740" s="4"/>
    </row>
    <row r="741" spans="66:66" x14ac:dyDescent="0.2">
      <c r="BN741" s="4"/>
    </row>
    <row r="742" spans="66:66" x14ac:dyDescent="0.2">
      <c r="BN742" s="4"/>
    </row>
    <row r="743" spans="66:66" x14ac:dyDescent="0.2">
      <c r="BN743" s="4"/>
    </row>
    <row r="744" spans="66:66" x14ac:dyDescent="0.2">
      <c r="BN744" s="4"/>
    </row>
    <row r="745" spans="66:66" x14ac:dyDescent="0.2">
      <c r="BN745" s="4"/>
    </row>
    <row r="746" spans="66:66" x14ac:dyDescent="0.2">
      <c r="BN746" s="4"/>
    </row>
    <row r="747" spans="66:66" x14ac:dyDescent="0.2">
      <c r="BN747" s="4"/>
    </row>
    <row r="748" spans="66:66" x14ac:dyDescent="0.2">
      <c r="BN748" s="4"/>
    </row>
    <row r="749" spans="66:66" x14ac:dyDescent="0.2">
      <c r="BN749" s="4"/>
    </row>
    <row r="750" spans="66:66" x14ac:dyDescent="0.2">
      <c r="BN750" s="4"/>
    </row>
    <row r="751" spans="66:66" x14ac:dyDescent="0.2">
      <c r="BN751" s="4"/>
    </row>
    <row r="752" spans="66:66" x14ac:dyDescent="0.2">
      <c r="BN752" s="4"/>
    </row>
    <row r="753" spans="66:66" x14ac:dyDescent="0.2">
      <c r="BN753" s="4"/>
    </row>
    <row r="754" spans="66:66" x14ac:dyDescent="0.2">
      <c r="BN754" s="4"/>
    </row>
    <row r="755" spans="66:66" x14ac:dyDescent="0.2">
      <c r="BN755" s="4"/>
    </row>
    <row r="756" spans="66:66" x14ac:dyDescent="0.2">
      <c r="BN756" s="4"/>
    </row>
    <row r="757" spans="66:66" x14ac:dyDescent="0.2">
      <c r="BN757" s="4"/>
    </row>
    <row r="758" spans="66:66" x14ac:dyDescent="0.2">
      <c r="BN758" s="4"/>
    </row>
    <row r="759" spans="66:66" x14ac:dyDescent="0.2">
      <c r="BN759" s="4"/>
    </row>
    <row r="760" spans="66:66" x14ac:dyDescent="0.2">
      <c r="BN760" s="4"/>
    </row>
    <row r="761" spans="66:66" x14ac:dyDescent="0.2">
      <c r="BN761" s="4"/>
    </row>
  </sheetData>
  <sortState ref="R110:X151">
    <sortCondition ref="R110:R151"/>
  </sortState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32A158-FD3A-4A17-A520-F9F8DEEBCBF7}"/>
</file>

<file path=customXml/itemProps2.xml><?xml version="1.0" encoding="utf-8"?>
<ds:datastoreItem xmlns:ds="http://schemas.openxmlformats.org/officeDocument/2006/customXml" ds:itemID="{E1C9A4F0-47A8-44A1-B77A-969B32D069B0}"/>
</file>

<file path=customXml/itemProps3.xml><?xml version="1.0" encoding="utf-8"?>
<ds:datastoreItem xmlns:ds="http://schemas.openxmlformats.org/officeDocument/2006/customXml" ds:itemID="{AB0D6803-9930-4E67-A09F-A987F49045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1A2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dcterms:created xsi:type="dcterms:W3CDTF">2003-04-24T14:06:32Z</dcterms:created>
  <dcterms:modified xsi:type="dcterms:W3CDTF">2016-11-21T21:45:09Z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