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300" windowHeight="8472"/>
  </bookViews>
  <sheets>
    <sheet name="Change PJ" sheetId="3" r:id="rId1"/>
    <sheet name="2013 LEHD PJ" sheetId="2" r:id="rId2"/>
    <sheet name="2010 LEHD PJ" sheetId="1" r:id="rId3"/>
  </sheets>
  <calcPr calcId="145621"/>
</workbook>
</file>

<file path=xl/calcChain.xml><?xml version="1.0" encoding="utf-8"?>
<calcChain xmlns="http://schemas.openxmlformats.org/spreadsheetml/2006/main">
  <c r="H42" i="2" l="1"/>
  <c r="G42" i="2"/>
  <c r="F42" i="2"/>
  <c r="D42" i="2"/>
  <c r="H41" i="2"/>
  <c r="G41" i="2"/>
  <c r="F41" i="2"/>
  <c r="D41" i="2"/>
  <c r="H40" i="2"/>
  <c r="G40" i="2"/>
  <c r="F40" i="2"/>
  <c r="D40" i="2"/>
  <c r="H39" i="2"/>
  <c r="G39" i="2"/>
  <c r="F39" i="2"/>
  <c r="D39" i="2"/>
  <c r="E38" i="2"/>
  <c r="F38" i="2" s="1"/>
  <c r="C38" i="2"/>
  <c r="B38" i="2"/>
  <c r="H38" i="2" s="1"/>
  <c r="H37" i="2"/>
  <c r="G37" i="2"/>
  <c r="F37" i="2"/>
  <c r="D37" i="2"/>
  <c r="H36" i="2"/>
  <c r="G36" i="2"/>
  <c r="F36" i="2"/>
  <c r="D36" i="2"/>
  <c r="H35" i="2"/>
  <c r="G35" i="2"/>
  <c r="F35" i="2"/>
  <c r="D35" i="2"/>
  <c r="H34" i="2"/>
  <c r="G34" i="2"/>
  <c r="F34" i="2"/>
  <c r="D34" i="2"/>
  <c r="H33" i="2"/>
  <c r="G33" i="2"/>
  <c r="F33" i="2"/>
  <c r="D33" i="2"/>
  <c r="H32" i="2"/>
  <c r="G32" i="2"/>
  <c r="F32" i="2"/>
  <c r="D32" i="2"/>
  <c r="F31" i="2"/>
  <c r="E31" i="2"/>
  <c r="G31" i="2" s="1"/>
  <c r="C31" i="2"/>
  <c r="B31" i="2"/>
  <c r="H31" i="2" s="1"/>
  <c r="H30" i="2"/>
  <c r="G30" i="2"/>
  <c r="F30" i="2"/>
  <c r="D30" i="2"/>
  <c r="H29" i="2"/>
  <c r="G29" i="2"/>
  <c r="F29" i="2"/>
  <c r="D29" i="2"/>
  <c r="H28" i="2"/>
  <c r="G28" i="2"/>
  <c r="F28" i="2"/>
  <c r="D28" i="2"/>
  <c r="H27" i="2"/>
  <c r="G27" i="2"/>
  <c r="F27" i="2"/>
  <c r="D27" i="2"/>
  <c r="E26" i="2"/>
  <c r="F26" i="2" s="1"/>
  <c r="C26" i="2"/>
  <c r="B26" i="2"/>
  <c r="H26" i="2" s="1"/>
  <c r="H25" i="2"/>
  <c r="G25" i="2"/>
  <c r="F25" i="2"/>
  <c r="D25" i="2"/>
  <c r="H24" i="2"/>
  <c r="G24" i="2"/>
  <c r="F24" i="2"/>
  <c r="D24" i="2"/>
  <c r="H23" i="2"/>
  <c r="G23" i="2"/>
  <c r="F23" i="2"/>
  <c r="D23" i="2"/>
  <c r="H22" i="2"/>
  <c r="G22" i="2"/>
  <c r="F22" i="2"/>
  <c r="D22" i="2"/>
  <c r="F21" i="2"/>
  <c r="E21" i="2"/>
  <c r="G21" i="2" s="1"/>
  <c r="C21" i="2"/>
  <c r="B21" i="2"/>
  <c r="H21" i="2" s="1"/>
  <c r="H20" i="2"/>
  <c r="G20" i="2"/>
  <c r="F20" i="2"/>
  <c r="D20" i="2"/>
  <c r="H19" i="2"/>
  <c r="G19" i="2"/>
  <c r="F19" i="2"/>
  <c r="D19" i="2"/>
  <c r="H18" i="2"/>
  <c r="G18" i="2"/>
  <c r="F18" i="2"/>
  <c r="D18" i="2"/>
  <c r="H17" i="2"/>
  <c r="G17" i="2"/>
  <c r="F17" i="2"/>
  <c r="D17" i="2"/>
  <c r="E16" i="2"/>
  <c r="F16" i="2" s="1"/>
  <c r="C16" i="2"/>
  <c r="B16" i="2"/>
  <c r="H16" i="2" s="1"/>
  <c r="H15" i="2"/>
  <c r="G15" i="2"/>
  <c r="F15" i="2"/>
  <c r="D15" i="2"/>
  <c r="H14" i="2"/>
  <c r="G14" i="2"/>
  <c r="F14" i="2"/>
  <c r="D14" i="2"/>
  <c r="H13" i="2"/>
  <c r="G13" i="2"/>
  <c r="F13" i="2"/>
  <c r="D13" i="2"/>
  <c r="H12" i="2"/>
  <c r="G12" i="2"/>
  <c r="F12" i="2"/>
  <c r="D12" i="2"/>
  <c r="H11" i="2"/>
  <c r="G11" i="2"/>
  <c r="F11" i="2"/>
  <c r="D11" i="2"/>
  <c r="H10" i="2"/>
  <c r="G10" i="2"/>
  <c r="F10" i="2"/>
  <c r="D10" i="2"/>
  <c r="H9" i="2"/>
  <c r="G9" i="2"/>
  <c r="F9" i="2"/>
  <c r="D9" i="2"/>
  <c r="F8" i="2"/>
  <c r="E8" i="2"/>
  <c r="G8" i="2" s="1"/>
  <c r="D8" i="2"/>
  <c r="C8" i="2"/>
  <c r="B8" i="2"/>
  <c r="H8" i="2" s="1"/>
  <c r="H7" i="2"/>
  <c r="G7" i="2"/>
  <c r="F7" i="2"/>
  <c r="D7" i="2"/>
  <c r="E6" i="2"/>
  <c r="F6" i="2" s="1"/>
  <c r="C6" i="2"/>
  <c r="B6" i="2"/>
  <c r="H6" i="2" s="1"/>
  <c r="G6" i="2" l="1"/>
  <c r="G16" i="2"/>
  <c r="D21" i="2"/>
  <c r="G26" i="2"/>
  <c r="D31" i="2"/>
  <c r="G38" i="2"/>
  <c r="D16" i="2"/>
  <c r="D6" i="2" s="1"/>
  <c r="D26" i="2"/>
  <c r="D38" i="2"/>
  <c r="H7" i="3" l="1"/>
  <c r="H15" i="3"/>
  <c r="H20" i="3"/>
  <c r="H25" i="3"/>
  <c r="H30" i="3"/>
  <c r="H37" i="3"/>
  <c r="G7" i="3"/>
  <c r="G15" i="3"/>
  <c r="G20" i="3"/>
  <c r="G25" i="3"/>
  <c r="G30" i="3"/>
  <c r="G37" i="3"/>
  <c r="F7" i="3"/>
  <c r="F15" i="3"/>
  <c r="F20" i="3"/>
  <c r="F25" i="3"/>
  <c r="F30" i="3"/>
  <c r="F37" i="3"/>
  <c r="B7" i="3"/>
  <c r="C7" i="3" s="1"/>
  <c r="B8" i="3"/>
  <c r="H8" i="3" s="1"/>
  <c r="B9" i="3"/>
  <c r="B10" i="3"/>
  <c r="H10" i="3" s="1"/>
  <c r="B11" i="3"/>
  <c r="B12" i="3"/>
  <c r="H12" i="3" s="1"/>
  <c r="B13" i="3"/>
  <c r="B14" i="3"/>
  <c r="H14" i="3" s="1"/>
  <c r="B15" i="3"/>
  <c r="C15" i="3" s="1"/>
  <c r="B16" i="3"/>
  <c r="H16" i="3" s="1"/>
  <c r="B17" i="3"/>
  <c r="B18" i="3"/>
  <c r="H18" i="3" s="1"/>
  <c r="B19" i="3"/>
  <c r="B20" i="3"/>
  <c r="C20" i="3" s="1"/>
  <c r="B21" i="3"/>
  <c r="B22" i="3"/>
  <c r="H22" i="3" s="1"/>
  <c r="B23" i="3"/>
  <c r="B24" i="3"/>
  <c r="H24" i="3" s="1"/>
  <c r="B25" i="3"/>
  <c r="C25" i="3" s="1"/>
  <c r="B26" i="3"/>
  <c r="H26" i="3" s="1"/>
  <c r="B27" i="3"/>
  <c r="B28" i="3"/>
  <c r="H28" i="3" s="1"/>
  <c r="B29" i="3"/>
  <c r="B30" i="3"/>
  <c r="C30" i="3" s="1"/>
  <c r="B31" i="3"/>
  <c r="B32" i="3"/>
  <c r="H32" i="3" s="1"/>
  <c r="B33" i="3"/>
  <c r="B34" i="3"/>
  <c r="H34" i="3" s="1"/>
  <c r="B35" i="3"/>
  <c r="B36" i="3"/>
  <c r="H36" i="3" s="1"/>
  <c r="B37" i="3"/>
  <c r="C37" i="3" s="1"/>
  <c r="B38" i="3"/>
  <c r="H38" i="3" s="1"/>
  <c r="B39" i="3"/>
  <c r="B40" i="3"/>
  <c r="H40" i="3" s="1"/>
  <c r="B41" i="3"/>
  <c r="H41" i="3" s="1"/>
  <c r="B42" i="3"/>
  <c r="H42" i="3" s="1"/>
  <c r="B6" i="3"/>
  <c r="H6" i="3" s="1"/>
  <c r="D37" i="3"/>
  <c r="E37" i="3" s="1"/>
  <c r="D30" i="3"/>
  <c r="E30" i="3" s="1"/>
  <c r="D25" i="3"/>
  <c r="E25" i="3" s="1"/>
  <c r="D20" i="3"/>
  <c r="E20" i="3" s="1"/>
  <c r="D15" i="3"/>
  <c r="E15" i="3" s="1"/>
  <c r="D7" i="3"/>
  <c r="E7" i="3" s="1"/>
  <c r="C10" i="3" l="1"/>
  <c r="D10" i="3" s="1"/>
  <c r="E10" i="3" s="1"/>
  <c r="F10" i="3" s="1"/>
  <c r="C22" i="3"/>
  <c r="D22" i="3" s="1"/>
  <c r="E22" i="3" s="1"/>
  <c r="G22" i="3" s="1"/>
  <c r="C14" i="3"/>
  <c r="D14" i="3" s="1"/>
  <c r="E14" i="3" s="1"/>
  <c r="F14" i="3" s="1"/>
  <c r="C18" i="3"/>
  <c r="D18" i="3" s="1"/>
  <c r="E18" i="3" s="1"/>
  <c r="F18" i="3" s="1"/>
  <c r="G10" i="3"/>
  <c r="G14" i="3"/>
  <c r="F22" i="3"/>
  <c r="C42" i="3"/>
  <c r="D42" i="3" s="1"/>
  <c r="E42" i="3" s="1"/>
  <c r="C40" i="3"/>
  <c r="D40" i="3" s="1"/>
  <c r="E40" i="3" s="1"/>
  <c r="C36" i="3"/>
  <c r="D36" i="3" s="1"/>
  <c r="E36" i="3" s="1"/>
  <c r="C32" i="3"/>
  <c r="D32" i="3" s="1"/>
  <c r="E32" i="3" s="1"/>
  <c r="C28" i="3"/>
  <c r="D28" i="3" s="1"/>
  <c r="E28" i="3" s="1"/>
  <c r="C24" i="3"/>
  <c r="D24" i="3" s="1"/>
  <c r="E24" i="3" s="1"/>
  <c r="C16" i="3"/>
  <c r="C12" i="3"/>
  <c r="D12" i="3" s="1"/>
  <c r="E12" i="3" s="1"/>
  <c r="C8" i="3"/>
  <c r="G18" i="3"/>
  <c r="H39" i="3"/>
  <c r="C39" i="3"/>
  <c r="D39" i="3" s="1"/>
  <c r="E39" i="3" s="1"/>
  <c r="H35" i="3"/>
  <c r="C35" i="3"/>
  <c r="D35" i="3" s="1"/>
  <c r="E35" i="3" s="1"/>
  <c r="H33" i="3"/>
  <c r="C33" i="3"/>
  <c r="D33" i="3" s="1"/>
  <c r="E33" i="3" s="1"/>
  <c r="H31" i="3"/>
  <c r="C31" i="3"/>
  <c r="D31" i="3" s="1"/>
  <c r="E31" i="3" s="1"/>
  <c r="H29" i="3"/>
  <c r="C29" i="3"/>
  <c r="D29" i="3" s="1"/>
  <c r="E29" i="3" s="1"/>
  <c r="H27" i="3"/>
  <c r="C27" i="3"/>
  <c r="D27" i="3" s="1"/>
  <c r="E27" i="3" s="1"/>
  <c r="H23" i="3"/>
  <c r="C23" i="3"/>
  <c r="D23" i="3" s="1"/>
  <c r="E23" i="3" s="1"/>
  <c r="H21" i="3"/>
  <c r="C21" i="3"/>
  <c r="H19" i="3"/>
  <c r="C19" i="3"/>
  <c r="D19" i="3" s="1"/>
  <c r="E19" i="3" s="1"/>
  <c r="H17" i="3"/>
  <c r="C17" i="3"/>
  <c r="D17" i="3" s="1"/>
  <c r="E17" i="3" s="1"/>
  <c r="H13" i="3"/>
  <c r="C13" i="3"/>
  <c r="D13" i="3" s="1"/>
  <c r="E13" i="3" s="1"/>
  <c r="H11" i="3"/>
  <c r="C11" i="3"/>
  <c r="D11" i="3" s="1"/>
  <c r="E11" i="3" s="1"/>
  <c r="H9" i="3"/>
  <c r="C9" i="3"/>
  <c r="D9" i="3" s="1"/>
  <c r="C41" i="3"/>
  <c r="D41" i="3" s="1"/>
  <c r="E41" i="3" s="1"/>
  <c r="C38" i="3"/>
  <c r="D38" i="3" s="1"/>
  <c r="E38" i="3" s="1"/>
  <c r="C34" i="3"/>
  <c r="D34" i="3" s="1"/>
  <c r="E34" i="3" s="1"/>
  <c r="C26" i="3"/>
  <c r="D26" i="3" s="1"/>
  <c r="E26" i="3" s="1"/>
  <c r="C6" i="3"/>
  <c r="D21" i="3"/>
  <c r="E21" i="3" s="1"/>
  <c r="D16" i="3"/>
  <c r="G26" i="3" l="1"/>
  <c r="F26" i="3"/>
  <c r="G33" i="3"/>
  <c r="F33" i="3"/>
  <c r="G35" i="3"/>
  <c r="F35" i="3"/>
  <c r="G21" i="3"/>
  <c r="F21" i="3"/>
  <c r="D8" i="3"/>
  <c r="E8" i="3" s="1"/>
  <c r="E9" i="3"/>
  <c r="G13" i="3"/>
  <c r="F13" i="3"/>
  <c r="G19" i="3"/>
  <c r="F19" i="3"/>
  <c r="G31" i="3"/>
  <c r="F31" i="3"/>
  <c r="G34" i="3"/>
  <c r="F34" i="3"/>
  <c r="G41" i="3"/>
  <c r="F41" i="3"/>
  <c r="G12" i="3"/>
  <c r="F12" i="3"/>
  <c r="G24" i="3"/>
  <c r="F24" i="3"/>
  <c r="G32" i="3"/>
  <c r="F32" i="3"/>
  <c r="G40" i="3"/>
  <c r="F40" i="3"/>
  <c r="G38" i="3"/>
  <c r="F38" i="3"/>
  <c r="D6" i="3"/>
  <c r="E6" i="3" s="1"/>
  <c r="E16" i="3"/>
  <c r="G11" i="3"/>
  <c r="F11" i="3"/>
  <c r="G17" i="3"/>
  <c r="F17" i="3"/>
  <c r="G23" i="3"/>
  <c r="F23" i="3"/>
  <c r="G27" i="3"/>
  <c r="F27" i="3"/>
  <c r="G29" i="3"/>
  <c r="F29" i="3"/>
  <c r="G39" i="3"/>
  <c r="F39" i="3"/>
  <c r="G28" i="3"/>
  <c r="F28" i="3"/>
  <c r="G36" i="3"/>
  <c r="F36" i="3"/>
  <c r="G42" i="3"/>
  <c r="F42" i="3"/>
  <c r="G16" i="3" l="1"/>
  <c r="F16" i="3"/>
  <c r="G9" i="3"/>
  <c r="F9" i="3"/>
  <c r="F6" i="3"/>
  <c r="G6" i="3"/>
  <c r="G8" i="3"/>
  <c r="F8" i="3"/>
</calcChain>
</file>

<file path=xl/sharedStrings.xml><?xml version="1.0" encoding="utf-8"?>
<sst xmlns="http://schemas.openxmlformats.org/spreadsheetml/2006/main" count="153" uniqueCount="50">
  <si>
    <t>Jurisdictions</t>
  </si>
  <si>
    <t>Communting INTO*</t>
  </si>
  <si>
    <t>Communting OUT OF*</t>
  </si>
  <si>
    <t>NET (IN-OUT)</t>
  </si>
  <si>
    <t>Residents who work in own Jurisdiction</t>
  </si>
  <si>
    <t>Percent who work in Jurisdiction of Residence</t>
  </si>
  <si>
    <t>Percent of Jurisdiction Jobs held by Residents</t>
  </si>
  <si>
    <t>Percent of Jurisdiction Jobs held by Non-Residents</t>
  </si>
  <si>
    <t>MARYLAND</t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</si>
  <si>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</si>
  <si>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</si>
  <si>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</si>
  <si>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</si>
  <si>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</si>
  <si>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</si>
  <si>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</si>
  <si>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WASHINGTON SUBURBAN REGION</t>
  </si>
  <si>
    <t>Frederick County</t>
  </si>
  <si>
    <t>Montgomery County</t>
  </si>
  <si>
    <t>Prince George's County</t>
  </si>
  <si>
    <t>SOUTHERN MARYLAND REGION</t>
  </si>
  <si>
    <t>Calvert County</t>
  </si>
  <si>
    <t>Charles County</t>
  </si>
  <si>
    <t>St. Mary's County</t>
  </si>
  <si>
    <t>WESTERN MARYLAND REGION</t>
  </si>
  <si>
    <t>Allegany County</t>
  </si>
  <si>
    <t>Garrett County</t>
  </si>
  <si>
    <t>Washington County</t>
  </si>
  <si>
    <t>UPPER EASTERN SHORE REGION</t>
  </si>
  <si>
    <t>Caroline County</t>
  </si>
  <si>
    <t>Cecil County</t>
  </si>
  <si>
    <t>Kent County</t>
  </si>
  <si>
    <t>Queen Anne's County</t>
  </si>
  <si>
    <t>Talbot County</t>
  </si>
  <si>
    <t>LOWER EASTERN SHORE REGION</t>
  </si>
  <si>
    <t>Dorchester County</t>
  </si>
  <si>
    <t>Somerset County</t>
  </si>
  <si>
    <t>Wicomico County</t>
  </si>
  <si>
    <t>Worcester County</t>
  </si>
  <si>
    <t>* Inter-county commuters only.  These columns do not include residents who live and work in their own jurisdictions (shown in data column 5).</t>
  </si>
  <si>
    <t>Prepared by the Maryland Department of Planning,  September 2015</t>
  </si>
  <si>
    <t>Percent Change of who work in Jurisdiction of Residence</t>
  </si>
  <si>
    <t>Percent Change of Jurisdiction Jobs held by Residents</t>
  </si>
  <si>
    <t>Percent change of Jurisdiction Jobs held by Non-Residents</t>
  </si>
  <si>
    <t>Change 2013 to 2010 Primary Jobs</t>
  </si>
  <si>
    <t xml:space="preserve">Table 9. Journey-To-Work Commutation Summary For Maryland'S Jurisdictions </t>
  </si>
  <si>
    <t>Table 7. Journey-To-Work Commutation Summary For Maryland'S Jurisdictions - 2013</t>
  </si>
  <si>
    <t>Primary Jobs</t>
  </si>
  <si>
    <t>Table 8. Journey-To-Work Commutation Summary For Maryland'S Jurisdictions - 2010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</si>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</sst>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Helv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6" fillId="0" borderId="0"/>
    <xf numFmtId="44" fontId="8" fillId="0" borderId="0" applyFont="0" applyFill="0" applyBorder="0" applyAlignment="0" applyProtection="0"/>
    <xf numFmtId="0" fontId="1" fillId="0" borderId="0"/>
    <xf numFmtId="0" fontId="9" fillId="0" borderId="0"/>
    <xf numFmtId="0" fontId="8" fillId="0" borderId="0"/>
    <xf numFmtId="0" fontId="9" fillId="0" borderId="0"/>
    <xf numFmtId="0" fontId="1" fillId="2" borderId="1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3" fontId="2" fillId="0" borderId="5" xfId="0" applyNumberFormat="1" applyFont="1" applyBorder="1"/>
    <xf numFmtId="164" fontId="2" fillId="0" borderId="5" xfId="1" applyNumberFormat="1" applyFont="1" applyBorder="1"/>
    <xf numFmtId="0" fontId="5" fillId="0" borderId="6" xfId="0" applyFont="1" applyBorder="1"/>
    <xf numFmtId="3" fontId="0" fillId="0" borderId="7" xfId="0" applyNumberFormat="1" applyFont="1" applyBorder="1"/>
    <xf numFmtId="3" fontId="2" fillId="0" borderId="7" xfId="0" applyNumberFormat="1" applyFont="1" applyBorder="1"/>
    <xf numFmtId="164" fontId="0" fillId="0" borderId="7" xfId="1" applyNumberFormat="1" applyFont="1" applyBorder="1"/>
    <xf numFmtId="164" fontId="2" fillId="0" borderId="7" xfId="1" applyNumberFormat="1" applyFont="1" applyBorder="1"/>
    <xf numFmtId="0" fontId="0" fillId="0" borderId="6" xfId="0" applyFont="1" applyBorder="1"/>
    <xf numFmtId="0" fontId="2" fillId="0" borderId="6" xfId="0" applyFont="1" applyBorder="1"/>
    <xf numFmtId="0" fontId="0" fillId="0" borderId="8" xfId="0" applyFont="1" applyBorder="1"/>
    <xf numFmtId="3" fontId="0" fillId="0" borderId="9" xfId="0" applyNumberFormat="1" applyFont="1" applyBorder="1"/>
    <xf numFmtId="164" fontId="0" fillId="0" borderId="9" xfId="1" applyNumberFormat="1" applyFont="1" applyBorder="1"/>
    <xf numFmtId="0" fontId="7" fillId="0" borderId="0" xfId="2" applyFont="1"/>
    <xf numFmtId="0" fontId="7" fillId="0" borderId="0" xfId="2" applyFont="1" applyFill="1" applyBorder="1"/>
    <xf numFmtId="3" fontId="0" fillId="0" borderId="0" xfId="0" applyNumberFormat="1"/>
  </cellXfs>
  <cellStyles count="12">
    <cellStyle name="Currency 2" xfId="3"/>
    <cellStyle name="Normal" xfId="0" builtinId="0"/>
    <cellStyle name="Normal 2" xfId="4"/>
    <cellStyle name="Normal 2 2" xfId="5"/>
    <cellStyle name="Normal 2 3" xfId="6"/>
    <cellStyle name="Normal 3" xfId="7"/>
    <cellStyle name="Normal 4" xfId="2"/>
    <cellStyle name="Note 2" xfId="8"/>
    <cellStyle name="Percent" xfId="1" builtinId="5"/>
    <cellStyle name="Percent 2" xfId="9"/>
    <cellStyle name="Percent 2 2" xfId="10"/>
    <cellStyle name="Percent 2 3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abSelected="1" zoomScaleNormal="100" workbookViewId="0"/>
  </sheetViews>
  <sheetFormatPr defaultRowHeight="14.4" x14ac:dyDescent="0.3"/>
  <cols>
    <col min="1" max="1" width="34.33203125" customWidth="1"/>
    <col min="2" max="8" width="14.33203125" customWidth="1"/>
  </cols>
  <sheetData>
    <row r="1" spans="1:8" ht="21" x14ac:dyDescent="0.4">
      <c r="A1" s="1" t="s">
        <v>45</v>
      </c>
      <c r="B1" s="2"/>
      <c r="C1" s="2"/>
    </row>
    <row r="2" spans="1:8" ht="21" x14ac:dyDescent="0.4">
      <c r="A2" s="1"/>
      <c r="B2" s="3" t="s">
        <v>44</v>
      </c>
      <c r="C2" s="2"/>
    </row>
    <row r="3" spans="1:8" ht="21" x14ac:dyDescent="0.4">
      <c r="A3" s="1"/>
      <c r="B3" s="2"/>
      <c r="C3" s="2"/>
      <c r="D3" s="21"/>
    </row>
    <row r="4" spans="1:8" x14ac:dyDescent="0.3">
      <c r="A4" s="2"/>
      <c r="B4" s="2"/>
      <c r="C4" s="2"/>
    </row>
    <row r="5" spans="1:8" ht="58.2" customHeight="1" x14ac:dyDescent="0.3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41</v>
      </c>
      <c r="G5" s="5" t="s">
        <v>42</v>
      </c>
      <c r="H5" s="5" t="s">
        <v>43</v>
      </c>
    </row>
    <row r="6" spans="1:8" x14ac:dyDescent="0.3">
      <c r="A6" s="6" t="s">
        <v>8</v>
      </c>
      <c r="B6" s="7">
        <f>IF(A6="","",'2013 LEHD PJ'!B6-'2010 LEHD PJ'!B6)</f>
        <v>43475</v>
      </c>
      <c r="C6" s="7">
        <f>IF(B6="","",'2013 LEHD PJ'!C6-'2010 LEHD PJ'!C6)</f>
        <v>39562</v>
      </c>
      <c r="D6" s="7">
        <f>SUM(D8,D16,D21,D26,D31,D38)</f>
        <v>3913</v>
      </c>
      <c r="E6" s="7">
        <f>IF(D6="","",'2013 LEHD PJ'!E6-'2010 LEHD PJ'!E6)</f>
        <v>10901</v>
      </c>
      <c r="F6" s="8">
        <f>IF(A6="","",E6/('2010 LEHD PJ'!C6+'2010 LEHD PJ'!E6))</f>
        <v>4.4828739083250021E-3</v>
      </c>
      <c r="G6" s="8">
        <f>IF(A6="","",E6/('2010 LEHD PJ'!E6+'2010 LEHD PJ'!B6))</f>
        <v>4.8623457907991446E-3</v>
      </c>
      <c r="H6" s="8">
        <f>IF(A6="","",B6/('2010 LEHD PJ'!B6+'2010 LEHD PJ'!E6))</f>
        <v>1.9391843248783857E-2</v>
      </c>
    </row>
    <row r="7" spans="1:8" x14ac:dyDescent="0.3">
      <c r="A7" s="9"/>
      <c r="B7" s="11" t="str">
        <f>IF(A7="","",'2013 LEHD PJ'!B7-'2010 LEHD PJ'!B7)</f>
        <v/>
      </c>
      <c r="C7" s="11" t="str">
        <f>IF(B7="","",'2013 LEHD PJ'!C7-'2010 LEHD PJ'!C7)</f>
        <v/>
      </c>
      <c r="D7" s="10" t="str">
        <f t="shared" ref="D7:D42" si="0">IF(A7="","",B7-C7)</f>
        <v/>
      </c>
      <c r="E7" s="11" t="str">
        <f>IF(D7="","",'2013 LEHD PJ'!E7-'2010 LEHD PJ'!E7)</f>
        <v/>
      </c>
      <c r="F7" s="12" t="str">
        <f>IF(A7="","",E7/('2010 LEHD PJ'!C7+'2010 LEHD PJ'!E7))</f>
        <v/>
      </c>
      <c r="G7" s="12" t="str">
        <f>IF(A7="","",E7/('2010 LEHD PJ'!E7+'2010 LEHD PJ'!B7))</f>
        <v/>
      </c>
      <c r="H7" s="12" t="str">
        <f>IF(A7="","",B7/('2010 LEHD PJ'!B7+'2010 LEHD PJ'!E7))</f>
        <v/>
      </c>
    </row>
    <row r="8" spans="1:8" x14ac:dyDescent="0.3">
      <c r="A8" s="9" t="s">
        <v>9</v>
      </c>
      <c r="B8" s="11">
        <f>IF(A8="","",'2013 LEHD PJ'!B8-'2010 LEHD PJ'!B8)</f>
        <v>37613</v>
      </c>
      <c r="C8" s="11">
        <f>IF(B8="","",'2013 LEHD PJ'!C8-'2010 LEHD PJ'!C8)</f>
        <v>16411</v>
      </c>
      <c r="D8" s="11">
        <f>SUM(D9:D14)</f>
        <v>21202</v>
      </c>
      <c r="E8" s="11">
        <f>IF(D8="","",'2013 LEHD PJ'!E8-'2010 LEHD PJ'!E8)</f>
        <v>9485</v>
      </c>
      <c r="F8" s="13">
        <f>IF(A8="","",E8/('2010 LEHD PJ'!C8+'2010 LEHD PJ'!E8))</f>
        <v>8.4440361157255821E-3</v>
      </c>
      <c r="G8" s="13">
        <f>IF(A8="","",E8/('2010 LEHD PJ'!E8+'2010 LEHD PJ'!B8))</f>
        <v>8.5318706070086365E-3</v>
      </c>
      <c r="H8" s="13">
        <f>IF(A8="","",B8/('2010 LEHD PJ'!B8+'2010 LEHD PJ'!E8))</f>
        <v>3.3833342028615272E-2</v>
      </c>
    </row>
    <row r="9" spans="1:8" x14ac:dyDescent="0.3">
      <c r="A9" s="14" t="s">
        <v>10</v>
      </c>
      <c r="B9" s="10">
        <f>IF(A9="","",'2013 LEHD PJ'!B9-'2010 LEHD PJ'!B9)</f>
        <v>11242</v>
      </c>
      <c r="C9" s="10">
        <f>IF(B9="","",'2013 LEHD PJ'!C9-'2010 LEHD PJ'!C9)</f>
        <v>2148</v>
      </c>
      <c r="D9" s="10">
        <f t="shared" si="0"/>
        <v>9094</v>
      </c>
      <c r="E9" s="10">
        <f>IF(D9="","",'2013 LEHD PJ'!E9-'2010 LEHD PJ'!E9)</f>
        <v>4000</v>
      </c>
      <c r="F9" s="12">
        <f>IF(A9="","",E9/('2010 LEHD PJ'!C9+'2010 LEHD PJ'!E9))</f>
        <v>1.7550248555395165E-2</v>
      </c>
      <c r="G9" s="12">
        <f>IF(A9="","",E9/('2010 LEHD PJ'!E9+'2010 LEHD PJ'!B9))</f>
        <v>1.8328445747800588E-2</v>
      </c>
      <c r="H9" s="12">
        <f>IF(A9="","",B9/('2010 LEHD PJ'!B9+'2010 LEHD PJ'!E9))</f>
        <v>5.151209677419355E-2</v>
      </c>
    </row>
    <row r="10" spans="1:8" x14ac:dyDescent="0.3">
      <c r="A10" s="14" t="s">
        <v>11</v>
      </c>
      <c r="B10" s="10">
        <f>IF(A10="","",'2013 LEHD PJ'!B10-'2010 LEHD PJ'!B10)</f>
        <v>-2209</v>
      </c>
      <c r="C10" s="10">
        <f>IF(B10="","",'2013 LEHD PJ'!C10-'2010 LEHD PJ'!C10)</f>
        <v>8696</v>
      </c>
      <c r="D10" s="10">
        <f t="shared" si="0"/>
        <v>-10905</v>
      </c>
      <c r="E10" s="10">
        <f>IF(D10="","",'2013 LEHD PJ'!E10-'2010 LEHD PJ'!E10)</f>
        <v>-73</v>
      </c>
      <c r="F10" s="12">
        <f>IF(A10="","",E10/('2010 LEHD PJ'!C10+'2010 LEHD PJ'!E10))</f>
        <v>-2.0360236736560849E-4</v>
      </c>
      <c r="G10" s="12">
        <f>IF(A10="","",E10/('2010 LEHD PJ'!E10+'2010 LEHD PJ'!B10))</f>
        <v>-2.1028676777715363E-4</v>
      </c>
      <c r="H10" s="12">
        <f>IF(A10="","",B10/('2010 LEHD PJ'!B10+'2010 LEHD PJ'!E10))</f>
        <v>-6.3633352057497587E-3</v>
      </c>
    </row>
    <row r="11" spans="1:8" x14ac:dyDescent="0.3">
      <c r="A11" s="14" t="s">
        <v>12</v>
      </c>
      <c r="B11" s="10">
        <f>IF(A11="","",'2013 LEHD PJ'!B11-'2010 LEHD PJ'!B11)</f>
        <v>1066</v>
      </c>
      <c r="C11" s="10">
        <f>IF(B11="","",'2013 LEHD PJ'!C11-'2010 LEHD PJ'!C11)</f>
        <v>2056</v>
      </c>
      <c r="D11" s="10">
        <f t="shared" si="0"/>
        <v>-990</v>
      </c>
      <c r="E11" s="10">
        <f>IF(D11="","",'2013 LEHD PJ'!E11-'2010 LEHD PJ'!E11)</f>
        <v>419</v>
      </c>
      <c r="F11" s="12">
        <f>IF(A11="","",E11/('2010 LEHD PJ'!C11+'2010 LEHD PJ'!E11))</f>
        <v>5.3722769992178782E-3</v>
      </c>
      <c r="G11" s="12">
        <f>IF(A11="","",E11/('2010 LEHD PJ'!E11+'2010 LEHD PJ'!B11))</f>
        <v>8.8132598544444912E-3</v>
      </c>
      <c r="H11" s="12">
        <f>IF(A11="","",B11/('2010 LEHD PJ'!B11+'2010 LEHD PJ'!E11))</f>
        <v>2.2422279247822977E-2</v>
      </c>
    </row>
    <row r="12" spans="1:8" x14ac:dyDescent="0.3">
      <c r="A12" s="14" t="s">
        <v>13</v>
      </c>
      <c r="B12" s="10">
        <f>IF(A12="","",'2013 LEHD PJ'!B12-'2010 LEHD PJ'!B12)</f>
        <v>3443</v>
      </c>
      <c r="C12" s="10">
        <f>IF(B12="","",'2013 LEHD PJ'!C12-'2010 LEHD PJ'!C12)</f>
        <v>101</v>
      </c>
      <c r="D12" s="10">
        <f t="shared" si="0"/>
        <v>3342</v>
      </c>
      <c r="E12" s="10">
        <f>IF(D12="","",'2013 LEHD PJ'!E12-'2010 LEHD PJ'!E12)</f>
        <v>1661</v>
      </c>
      <c r="F12" s="12">
        <f>IF(A12="","",E12/('2010 LEHD PJ'!C12+'2010 LEHD PJ'!E12))</f>
        <v>1.574586682845442E-2</v>
      </c>
      <c r="G12" s="12">
        <f>IF(A12="","",E12/('2010 LEHD PJ'!E12+'2010 LEHD PJ'!B12))</f>
        <v>2.5684640244939615E-2</v>
      </c>
      <c r="H12" s="12">
        <f>IF(A12="","",B12/('2010 LEHD PJ'!B12+'2010 LEHD PJ'!E12))</f>
        <v>5.3240346997788741E-2</v>
      </c>
    </row>
    <row r="13" spans="1:8" x14ac:dyDescent="0.3">
      <c r="A13" s="14" t="s">
        <v>14</v>
      </c>
      <c r="B13" s="10">
        <f>IF(A13="","",'2013 LEHD PJ'!B13-'2010 LEHD PJ'!B13)</f>
        <v>10135</v>
      </c>
      <c r="C13" s="10">
        <f>IF(B13="","",'2013 LEHD PJ'!C13-'2010 LEHD PJ'!C13)</f>
        <v>4239</v>
      </c>
      <c r="D13" s="10">
        <f t="shared" si="0"/>
        <v>5896</v>
      </c>
      <c r="E13" s="10">
        <f>IF(D13="","",'2013 LEHD PJ'!E13-'2010 LEHD PJ'!E13)</f>
        <v>2510</v>
      </c>
      <c r="F13" s="12">
        <f>IF(A13="","",E13/('2010 LEHD PJ'!C13+'2010 LEHD PJ'!E13))</f>
        <v>1.9208399657156851E-2</v>
      </c>
      <c r="G13" s="12">
        <f>IF(A13="","",E13/('2010 LEHD PJ'!E13+'2010 LEHD PJ'!B13))</f>
        <v>1.8257466649209329E-2</v>
      </c>
      <c r="H13" s="12">
        <f>IF(A13="","",B13/('2010 LEHD PJ'!B13+'2010 LEHD PJ'!E13))</f>
        <v>7.3720886250891057E-2</v>
      </c>
    </row>
    <row r="14" spans="1:8" x14ac:dyDescent="0.3">
      <c r="A14" s="14" t="s">
        <v>15</v>
      </c>
      <c r="B14" s="10">
        <f>IF(A14="","",'2013 LEHD PJ'!B14-'2010 LEHD PJ'!B14)</f>
        <v>13936</v>
      </c>
      <c r="C14" s="10">
        <f>IF(B14="","",'2013 LEHD PJ'!C14-'2010 LEHD PJ'!C14)</f>
        <v>-829</v>
      </c>
      <c r="D14" s="10">
        <f t="shared" si="0"/>
        <v>14765</v>
      </c>
      <c r="E14" s="10">
        <f>IF(D14="","",'2013 LEHD PJ'!E14-'2010 LEHD PJ'!E14)</f>
        <v>968</v>
      </c>
      <c r="F14" s="12">
        <f>IF(A14="","",E14/('2010 LEHD PJ'!C14+'2010 LEHD PJ'!E14))</f>
        <v>4.3473184051449256E-3</v>
      </c>
      <c r="G14" s="12">
        <f>IF(A14="","",E14/('2010 LEHD PJ'!E14+'2010 LEHD PJ'!B14))</f>
        <v>3.2632146709816613E-3</v>
      </c>
      <c r="H14" s="12">
        <f>IF(A14="","",B14/('2010 LEHD PJ'!B14+'2010 LEHD PJ'!E14))</f>
        <v>4.6979503775620282E-2</v>
      </c>
    </row>
    <row r="15" spans="1:8" x14ac:dyDescent="0.3">
      <c r="A15" s="14"/>
      <c r="B15" s="10" t="str">
        <f>IF(A15="","",'2013 LEHD PJ'!B15-'2010 LEHD PJ'!B15)</f>
        <v/>
      </c>
      <c r="C15" s="10" t="str">
        <f>IF(B15="","",'2013 LEHD PJ'!C15-'2010 LEHD PJ'!C15)</f>
        <v/>
      </c>
      <c r="D15" s="10" t="str">
        <f t="shared" si="0"/>
        <v/>
      </c>
      <c r="E15" s="10" t="str">
        <f>IF(D15="","",'2013 LEHD PJ'!E15-'2010 LEHD PJ'!E15)</f>
        <v/>
      </c>
      <c r="F15" s="12" t="str">
        <f>IF(A15="","",E15/('2010 LEHD PJ'!C15+'2010 LEHD PJ'!E15))</f>
        <v/>
      </c>
      <c r="G15" s="12" t="str">
        <f>IF(A15="","",E15/('2010 LEHD PJ'!E15+'2010 LEHD PJ'!B15))</f>
        <v/>
      </c>
      <c r="H15" s="12" t="str">
        <f>IF(A15="","",B15/('2010 LEHD PJ'!B15+'2010 LEHD PJ'!E15))</f>
        <v/>
      </c>
    </row>
    <row r="16" spans="1:8" x14ac:dyDescent="0.3">
      <c r="A16" s="9" t="s">
        <v>16</v>
      </c>
      <c r="B16" s="11">
        <f>IF(A16="","",'2013 LEHD PJ'!B16-'2010 LEHD PJ'!B16)</f>
        <v>5811</v>
      </c>
      <c r="C16" s="11">
        <f>IF(B16="","",'2013 LEHD PJ'!C16-'2010 LEHD PJ'!C16)</f>
        <v>16918</v>
      </c>
      <c r="D16" s="11">
        <f t="shared" si="0"/>
        <v>-11107</v>
      </c>
      <c r="E16" s="11">
        <f>IF(D16="","",'2013 LEHD PJ'!E16-'2010 LEHD PJ'!E16)</f>
        <v>2629</v>
      </c>
      <c r="F16" s="13">
        <f>IF(A16="","",E16/('2010 LEHD PJ'!C16+'2010 LEHD PJ'!E16))</f>
        <v>2.9298028595945752E-3</v>
      </c>
      <c r="G16" s="13">
        <f>IF(A16="","",E16/('2010 LEHD PJ'!E16+'2010 LEHD PJ'!B16))</f>
        <v>3.2777197343912467E-3</v>
      </c>
      <c r="H16" s="13">
        <f>IF(A16="","",B16/('2010 LEHD PJ'!B16+'2010 LEHD PJ'!E16))</f>
        <v>7.2448951603452019E-3</v>
      </c>
    </row>
    <row r="17" spans="1:8" x14ac:dyDescent="0.3">
      <c r="A17" s="14" t="s">
        <v>17</v>
      </c>
      <c r="B17" s="10">
        <f>IF(A17="","",'2013 LEHD PJ'!B17-'2010 LEHD PJ'!B17)</f>
        <v>1932</v>
      </c>
      <c r="C17" s="10">
        <f>IF(B17="","",'2013 LEHD PJ'!C17-'2010 LEHD PJ'!C17)</f>
        <v>4716</v>
      </c>
      <c r="D17" s="10">
        <f t="shared" si="0"/>
        <v>-2784</v>
      </c>
      <c r="E17" s="10">
        <f>IF(D17="","",'2013 LEHD PJ'!E17-'2010 LEHD PJ'!E17)</f>
        <v>2304</v>
      </c>
      <c r="F17" s="12">
        <f>IF(A17="","",E17/('2010 LEHD PJ'!C17+'2010 LEHD PJ'!E17))</f>
        <v>2.2039832405441082E-2</v>
      </c>
      <c r="G17" s="12">
        <f>IF(A17="","",E17/('2010 LEHD PJ'!E17+'2010 LEHD PJ'!B17))</f>
        <v>2.7474689657639609E-2</v>
      </c>
      <c r="H17" s="12">
        <f>IF(A17="","",B17/('2010 LEHD PJ'!B17+'2010 LEHD PJ'!E17))</f>
        <v>2.3038672056666546E-2</v>
      </c>
    </row>
    <row r="18" spans="1:8" x14ac:dyDescent="0.3">
      <c r="A18" s="14" t="s">
        <v>18</v>
      </c>
      <c r="B18" s="10">
        <f>IF(A18="","",'2013 LEHD PJ'!B18-'2010 LEHD PJ'!B18)</f>
        <v>3083</v>
      </c>
      <c r="C18" s="10">
        <f>IF(B18="","",'2013 LEHD PJ'!C18-'2010 LEHD PJ'!C18)</f>
        <v>6805</v>
      </c>
      <c r="D18" s="10">
        <f t="shared" si="0"/>
        <v>-3722</v>
      </c>
      <c r="E18" s="10">
        <f>IF(D18="","",'2013 LEHD PJ'!E18-'2010 LEHD PJ'!E18)</f>
        <v>3532</v>
      </c>
      <c r="F18" s="12">
        <f>IF(A18="","",E18/('2010 LEHD PJ'!C18+'2010 LEHD PJ'!E18))</f>
        <v>8.4006031690157593E-3</v>
      </c>
      <c r="G18" s="12">
        <f>IF(A18="","",E18/('2010 LEHD PJ'!E18+'2010 LEHD PJ'!B18))</f>
        <v>8.0871359128824039E-3</v>
      </c>
      <c r="H18" s="12">
        <f>IF(A18="","",B18/('2010 LEHD PJ'!B18+'2010 LEHD PJ'!E18))</f>
        <v>7.0590713531756659E-3</v>
      </c>
    </row>
    <row r="19" spans="1:8" x14ac:dyDescent="0.3">
      <c r="A19" s="14" t="s">
        <v>19</v>
      </c>
      <c r="B19" s="10">
        <f>IF(A19="","",'2013 LEHD PJ'!B19-'2010 LEHD PJ'!B19)</f>
        <v>796</v>
      </c>
      <c r="C19" s="10">
        <f>IF(B19="","",'2013 LEHD PJ'!C19-'2010 LEHD PJ'!C19)</f>
        <v>5397</v>
      </c>
      <c r="D19" s="10">
        <f t="shared" si="0"/>
        <v>-4601</v>
      </c>
      <c r="E19" s="10">
        <f>IF(D19="","",'2013 LEHD PJ'!E19-'2010 LEHD PJ'!E19)</f>
        <v>-3207</v>
      </c>
      <c r="F19" s="12">
        <f>IF(A19="","",E19/('2010 LEHD PJ'!C19+'2010 LEHD PJ'!E19))</f>
        <v>-8.6129567660187031E-3</v>
      </c>
      <c r="G19" s="12">
        <f>IF(A19="","",E19/('2010 LEHD PJ'!E19+'2010 LEHD PJ'!B19))</f>
        <v>-1.1393349438681257E-2</v>
      </c>
      <c r="H19" s="12">
        <f>IF(A19="","",B19/('2010 LEHD PJ'!B19+'2010 LEHD PJ'!E19))</f>
        <v>2.8279096205769505E-3</v>
      </c>
    </row>
    <row r="20" spans="1:8" x14ac:dyDescent="0.3">
      <c r="A20" s="14"/>
      <c r="B20" s="10" t="str">
        <f>IF(A20="","",'2013 LEHD PJ'!B20-'2010 LEHD PJ'!B20)</f>
        <v/>
      </c>
      <c r="C20" s="10" t="str">
        <f>IF(B20="","",'2013 LEHD PJ'!C20-'2010 LEHD PJ'!C20)</f>
        <v/>
      </c>
      <c r="D20" s="10" t="str">
        <f t="shared" si="0"/>
        <v/>
      </c>
      <c r="E20" s="10" t="str">
        <f>IF(D20="","",'2013 LEHD PJ'!E20-'2010 LEHD PJ'!E20)</f>
        <v/>
      </c>
      <c r="F20" s="12" t="str">
        <f>IF(A20="","",E20/('2010 LEHD PJ'!C20+'2010 LEHD PJ'!E20))</f>
        <v/>
      </c>
      <c r="G20" s="12" t="str">
        <f>IF(A20="","",E20/('2010 LEHD PJ'!E20+'2010 LEHD PJ'!B20))</f>
        <v/>
      </c>
      <c r="H20" s="12" t="str">
        <f>IF(A20="","",B20/('2010 LEHD PJ'!B20+'2010 LEHD PJ'!E20))</f>
        <v/>
      </c>
    </row>
    <row r="21" spans="1:8" x14ac:dyDescent="0.3">
      <c r="A21" s="9" t="s">
        <v>20</v>
      </c>
      <c r="B21" s="11">
        <f>IF(A21="","",'2013 LEHD PJ'!B21-'2010 LEHD PJ'!B21)</f>
        <v>105</v>
      </c>
      <c r="C21" s="11">
        <f>IF(B21="","",'2013 LEHD PJ'!C21-'2010 LEHD PJ'!C21)</f>
        <v>2168</v>
      </c>
      <c r="D21" s="11">
        <f t="shared" si="0"/>
        <v>-2063</v>
      </c>
      <c r="E21" s="11">
        <f>IF(D21="","",'2013 LEHD PJ'!E21-'2010 LEHD PJ'!E21)</f>
        <v>-431</v>
      </c>
      <c r="F21" s="13">
        <f>IF(A21="","",E21/('2010 LEHD PJ'!C21+'2010 LEHD PJ'!E21))</f>
        <v>-3.1854194997930586E-3</v>
      </c>
      <c r="G21" s="13">
        <f>IF(A21="","",E21/('2010 LEHD PJ'!E21+'2010 LEHD PJ'!B21))</f>
        <v>-5.2548799668369521E-3</v>
      </c>
      <c r="H21" s="13">
        <f>IF(A21="","",B21/('2010 LEHD PJ'!B21+'2010 LEHD PJ'!E21))</f>
        <v>1.2801911752154988E-3</v>
      </c>
    </row>
    <row r="22" spans="1:8" x14ac:dyDescent="0.3">
      <c r="A22" s="14" t="s">
        <v>21</v>
      </c>
      <c r="B22" s="10">
        <f>IF(A22="","",'2013 LEHD PJ'!B22-'2010 LEHD PJ'!B22)</f>
        <v>326</v>
      </c>
      <c r="C22" s="10">
        <f>IF(B22="","",'2013 LEHD PJ'!C22-'2010 LEHD PJ'!C22)</f>
        <v>-66</v>
      </c>
      <c r="D22" s="10">
        <f t="shared" si="0"/>
        <v>392</v>
      </c>
      <c r="E22" s="10">
        <f>IF(D22="","",'2013 LEHD PJ'!E22-'2010 LEHD PJ'!E22)</f>
        <v>188</v>
      </c>
      <c r="F22" s="12">
        <f>IF(A22="","",E22/('2010 LEHD PJ'!C22+'2010 LEHD PJ'!E22))</f>
        <v>5.8454076239039861E-3</v>
      </c>
      <c r="G22" s="12">
        <f>IF(A22="","",E22/('2010 LEHD PJ'!E22+'2010 LEHD PJ'!B22))</f>
        <v>1.0855130203822392E-2</v>
      </c>
      <c r="H22" s="12">
        <f>IF(A22="","",B22/('2010 LEHD PJ'!B22+'2010 LEHD PJ'!E22))</f>
        <v>1.8823257693862231E-2</v>
      </c>
    </row>
    <row r="23" spans="1:8" x14ac:dyDescent="0.3">
      <c r="A23" s="14" t="s">
        <v>22</v>
      </c>
      <c r="B23" s="10">
        <f>IF(A23="","",'2013 LEHD PJ'!B23-'2010 LEHD PJ'!B23)</f>
        <v>611</v>
      </c>
      <c r="C23" s="10">
        <f>IF(B23="","",'2013 LEHD PJ'!C23-'2010 LEHD PJ'!C23)</f>
        <v>1119</v>
      </c>
      <c r="D23" s="10">
        <f t="shared" si="0"/>
        <v>-508</v>
      </c>
      <c r="E23" s="10">
        <f>IF(D23="","",'2013 LEHD PJ'!E23-'2010 LEHD PJ'!E23)</f>
        <v>170</v>
      </c>
      <c r="F23" s="12">
        <f>IF(A23="","",E23/('2010 LEHD PJ'!C23+'2010 LEHD PJ'!E23))</f>
        <v>2.7604572616263963E-3</v>
      </c>
      <c r="G23" s="12">
        <f>IF(A23="","",E23/('2010 LEHD PJ'!E23+'2010 LEHD PJ'!B23))</f>
        <v>5.1941703076782055E-3</v>
      </c>
      <c r="H23" s="12">
        <f>IF(A23="","",B23/('2010 LEHD PJ'!B23+'2010 LEHD PJ'!E23))</f>
        <v>1.8668459164655198E-2</v>
      </c>
    </row>
    <row r="24" spans="1:8" x14ac:dyDescent="0.3">
      <c r="A24" s="14" t="s">
        <v>23</v>
      </c>
      <c r="B24" s="10">
        <f>IF(A24="","",'2013 LEHD PJ'!B24-'2010 LEHD PJ'!B24)</f>
        <v>-832</v>
      </c>
      <c r="C24" s="10">
        <f>IF(B24="","",'2013 LEHD PJ'!C24-'2010 LEHD PJ'!C24)</f>
        <v>1115</v>
      </c>
      <c r="D24" s="10">
        <f t="shared" si="0"/>
        <v>-1947</v>
      </c>
      <c r="E24" s="10">
        <f>IF(D24="","",'2013 LEHD PJ'!E24-'2010 LEHD PJ'!E24)</f>
        <v>-789</v>
      </c>
      <c r="F24" s="12">
        <f>IF(A24="","",E24/('2010 LEHD PJ'!C24+'2010 LEHD PJ'!E24))</f>
        <v>-1.8985514221088601E-2</v>
      </c>
      <c r="G24" s="12">
        <f>IF(A24="","",E24/('2010 LEHD PJ'!E24+'2010 LEHD PJ'!B24))</f>
        <v>-2.4678614994839074E-2</v>
      </c>
      <c r="H24" s="12">
        <f>IF(A24="","",B24/('2010 LEHD PJ'!B24+'2010 LEHD PJ'!E24))</f>
        <v>-2.6023583872884802E-2</v>
      </c>
    </row>
    <row r="25" spans="1:8" x14ac:dyDescent="0.3">
      <c r="A25" s="14"/>
      <c r="B25" s="10" t="str">
        <f>IF(A25="","",'2013 LEHD PJ'!B25-'2010 LEHD PJ'!B25)</f>
        <v/>
      </c>
      <c r="C25" s="10" t="str">
        <f>IF(B25="","",'2013 LEHD PJ'!C25-'2010 LEHD PJ'!C25)</f>
        <v/>
      </c>
      <c r="D25" s="10" t="str">
        <f t="shared" si="0"/>
        <v/>
      </c>
      <c r="E25" s="10" t="str">
        <f>IF(D25="","",'2013 LEHD PJ'!E25-'2010 LEHD PJ'!E25)</f>
        <v/>
      </c>
      <c r="F25" s="12" t="str">
        <f>IF(A25="","",E25/('2010 LEHD PJ'!C25+'2010 LEHD PJ'!E25))</f>
        <v/>
      </c>
      <c r="G25" s="12" t="str">
        <f>IF(A25="","",E25/('2010 LEHD PJ'!E25+'2010 LEHD PJ'!B25))</f>
        <v/>
      </c>
      <c r="H25" s="12" t="str">
        <f>IF(A25="","",B25/('2010 LEHD PJ'!B25+'2010 LEHD PJ'!E25))</f>
        <v/>
      </c>
    </row>
    <row r="26" spans="1:8" x14ac:dyDescent="0.3">
      <c r="A26" s="9" t="s">
        <v>24</v>
      </c>
      <c r="B26" s="11">
        <f>IF(A26="","",'2013 LEHD PJ'!B26-'2010 LEHD PJ'!B26)</f>
        <v>-3356</v>
      </c>
      <c r="C26" s="11">
        <f>IF(B26="","",'2013 LEHD PJ'!C26-'2010 LEHD PJ'!C26)</f>
        <v>-271</v>
      </c>
      <c r="D26" s="11">
        <f t="shared" si="0"/>
        <v>-3085</v>
      </c>
      <c r="E26" s="11">
        <f>IF(D26="","",'2013 LEHD PJ'!E26-'2010 LEHD PJ'!E26)</f>
        <v>-368</v>
      </c>
      <c r="F26" s="13">
        <f>IF(A26="","",E26/('2010 LEHD PJ'!C26+'2010 LEHD PJ'!E26))</f>
        <v>-3.754220948144823E-3</v>
      </c>
      <c r="G26" s="13">
        <f>IF(A26="","",E26/('2010 LEHD PJ'!E26+'2010 LEHD PJ'!B26))</f>
        <v>-3.5155764876715991E-3</v>
      </c>
      <c r="H26" s="13">
        <f>IF(A26="","",B26/('2010 LEHD PJ'!B26+'2010 LEHD PJ'!E26))</f>
        <v>-3.2060529056048608E-2</v>
      </c>
    </row>
    <row r="27" spans="1:8" x14ac:dyDescent="0.3">
      <c r="A27" s="14" t="s">
        <v>25</v>
      </c>
      <c r="B27" s="10">
        <f>IF(A27="","",'2013 LEHD PJ'!B27-'2010 LEHD PJ'!B27)</f>
        <v>-1005</v>
      </c>
      <c r="C27" s="10">
        <f>IF(B27="","",'2013 LEHD PJ'!C27-'2010 LEHD PJ'!C27)</f>
        <v>496</v>
      </c>
      <c r="D27" s="10">
        <f t="shared" si="0"/>
        <v>-1501</v>
      </c>
      <c r="E27" s="10">
        <f>IF(D27="","",'2013 LEHD PJ'!E27-'2010 LEHD PJ'!E27)</f>
        <v>-468</v>
      </c>
      <c r="F27" s="12">
        <f>IF(A27="","",E27/('2010 LEHD PJ'!C27+'2010 LEHD PJ'!E27))</f>
        <v>-1.8564798286326314E-2</v>
      </c>
      <c r="G27" s="12">
        <f>IF(A27="","",E27/('2010 LEHD PJ'!E27+'2010 LEHD PJ'!B27))</f>
        <v>-1.6772991183427712E-2</v>
      </c>
      <c r="H27" s="12">
        <f>IF(A27="","",B27/('2010 LEHD PJ'!B27+'2010 LEHD PJ'!E27))</f>
        <v>-3.6018923374668485E-2</v>
      </c>
    </row>
    <row r="28" spans="1:8" x14ac:dyDescent="0.3">
      <c r="A28" s="14" t="s">
        <v>26</v>
      </c>
      <c r="B28" s="10">
        <f>IF(A28="","",'2013 LEHD PJ'!B28-'2010 LEHD PJ'!B28)</f>
        <v>113</v>
      </c>
      <c r="C28" s="10">
        <f>IF(B28="","",'2013 LEHD PJ'!C28-'2010 LEHD PJ'!C28)</f>
        <v>-668</v>
      </c>
      <c r="D28" s="10">
        <f t="shared" si="0"/>
        <v>781</v>
      </c>
      <c r="E28" s="10">
        <f>IF(D28="","",'2013 LEHD PJ'!E28-'2010 LEHD PJ'!E28)</f>
        <v>-315</v>
      </c>
      <c r="F28" s="12">
        <f>IF(A28="","",E28/('2010 LEHD PJ'!C28+'2010 LEHD PJ'!E28))</f>
        <v>-2.8304429867912661E-2</v>
      </c>
      <c r="G28" s="12">
        <f>IF(A28="","",E28/('2010 LEHD PJ'!E28+'2010 LEHD PJ'!B28))</f>
        <v>-3.0791788856304986E-2</v>
      </c>
      <c r="H28" s="12">
        <f>IF(A28="","",B28/('2010 LEHD PJ'!B28+'2010 LEHD PJ'!E28))</f>
        <v>1.104594330400782E-2</v>
      </c>
    </row>
    <row r="29" spans="1:8" x14ac:dyDescent="0.3">
      <c r="A29" s="14" t="s">
        <v>27</v>
      </c>
      <c r="B29" s="10">
        <f>IF(A29="","",'2013 LEHD PJ'!B29-'2010 LEHD PJ'!B29)</f>
        <v>-2464</v>
      </c>
      <c r="C29" s="10">
        <f>IF(B29="","",'2013 LEHD PJ'!C29-'2010 LEHD PJ'!C29)</f>
        <v>-99</v>
      </c>
      <c r="D29" s="10">
        <f t="shared" si="0"/>
        <v>-2365</v>
      </c>
      <c r="E29" s="10">
        <f>IF(D29="","",'2013 LEHD PJ'!E29-'2010 LEHD PJ'!E29)</f>
        <v>415</v>
      </c>
      <c r="F29" s="12">
        <f>IF(A29="","",E29/('2010 LEHD PJ'!C29+'2010 LEHD PJ'!E29))</f>
        <v>6.727729593904515E-3</v>
      </c>
      <c r="G29" s="12">
        <f>IF(A29="","",E29/('2010 LEHD PJ'!E29+'2010 LEHD PJ'!B29))</f>
        <v>6.2363813960477875E-3</v>
      </c>
      <c r="H29" s="12">
        <f>IF(A29="","",B29/('2010 LEHD PJ'!B29+'2010 LEHD PJ'!E29))</f>
        <v>-3.7027575324968066E-2</v>
      </c>
    </row>
    <row r="30" spans="1:8" x14ac:dyDescent="0.3">
      <c r="A30" s="15"/>
      <c r="B30" s="10" t="str">
        <f>IF(A30="","",'2013 LEHD PJ'!B30-'2010 LEHD PJ'!B30)</f>
        <v/>
      </c>
      <c r="C30" s="10" t="str">
        <f>IF(B30="","",'2013 LEHD PJ'!C30-'2010 LEHD PJ'!C30)</f>
        <v/>
      </c>
      <c r="D30" s="10" t="str">
        <f t="shared" si="0"/>
        <v/>
      </c>
      <c r="E30" s="10" t="str">
        <f>IF(D30="","",'2013 LEHD PJ'!E30-'2010 LEHD PJ'!E30)</f>
        <v/>
      </c>
      <c r="F30" s="12" t="str">
        <f>IF(A30="","",E30/('2010 LEHD PJ'!C30+'2010 LEHD PJ'!E30))</f>
        <v/>
      </c>
      <c r="G30" s="12" t="str">
        <f>IF(A30="","",E30/('2010 LEHD PJ'!E30+'2010 LEHD PJ'!B30))</f>
        <v/>
      </c>
      <c r="H30" s="12" t="str">
        <f>IF(A30="","",B30/('2010 LEHD PJ'!B30+'2010 LEHD PJ'!E30))</f>
        <v/>
      </c>
    </row>
    <row r="31" spans="1:8" x14ac:dyDescent="0.3">
      <c r="A31" s="9" t="s">
        <v>28</v>
      </c>
      <c r="B31" s="11">
        <f>IF(A31="","",'2013 LEHD PJ'!B31-'2010 LEHD PJ'!B31)</f>
        <v>1974</v>
      </c>
      <c r="C31" s="11">
        <f>IF(B31="","",'2013 LEHD PJ'!C31-'2010 LEHD PJ'!C31)</f>
        <v>3686</v>
      </c>
      <c r="D31" s="11">
        <f t="shared" si="0"/>
        <v>-1712</v>
      </c>
      <c r="E31" s="11">
        <f>IF(D31="","",'2013 LEHD PJ'!E31-'2010 LEHD PJ'!E31)</f>
        <v>-201</v>
      </c>
      <c r="F31" s="13">
        <f>IF(A31="","",E31/('2010 LEHD PJ'!C31+'2010 LEHD PJ'!E31))</f>
        <v>-2.0584771365661325E-3</v>
      </c>
      <c r="G31" s="13">
        <f>IF(A31="","",E31/('2010 LEHD PJ'!E31+'2010 LEHD PJ'!B31))</f>
        <v>-2.9278524711948842E-3</v>
      </c>
      <c r="H31" s="13">
        <f>IF(A31="","",B31/('2010 LEHD PJ'!B31+'2010 LEHD PJ'!E31))</f>
        <v>2.8754133224570655E-2</v>
      </c>
    </row>
    <row r="32" spans="1:8" x14ac:dyDescent="0.3">
      <c r="A32" s="14" t="s">
        <v>29</v>
      </c>
      <c r="B32" s="10">
        <f>IF(A32="","",'2013 LEHD PJ'!B32-'2010 LEHD PJ'!B32)</f>
        <v>232</v>
      </c>
      <c r="C32" s="10">
        <f>IF(B32="","",'2013 LEHD PJ'!C32-'2010 LEHD PJ'!C32)</f>
        <v>268</v>
      </c>
      <c r="D32" s="10">
        <f t="shared" si="0"/>
        <v>-36</v>
      </c>
      <c r="E32" s="10">
        <f>IF(D32="","",'2013 LEHD PJ'!E32-'2010 LEHD PJ'!E32)</f>
        <v>-143</v>
      </c>
      <c r="F32" s="12">
        <f>IF(A32="","",E32/('2010 LEHD PJ'!C32+'2010 LEHD PJ'!E32))</f>
        <v>-1.0056258790436005E-2</v>
      </c>
      <c r="G32" s="12">
        <f>IF(A32="","",E32/('2010 LEHD PJ'!E32+'2010 LEHD PJ'!B32))</f>
        <v>-1.7402945113788489E-2</v>
      </c>
      <c r="H32" s="12">
        <f>IF(A32="","",B32/('2010 LEHD PJ'!B32+'2010 LEHD PJ'!E32))</f>
        <v>2.8234148716076428E-2</v>
      </c>
    </row>
    <row r="33" spans="1:8" x14ac:dyDescent="0.3">
      <c r="A33" s="14" t="s">
        <v>30</v>
      </c>
      <c r="B33" s="10">
        <f>IF(A33="","",'2013 LEHD PJ'!B33-'2010 LEHD PJ'!B33)</f>
        <v>1351</v>
      </c>
      <c r="C33" s="10">
        <f>IF(B33="","",'2013 LEHD PJ'!C33-'2010 LEHD PJ'!C33)</f>
        <v>1458</v>
      </c>
      <c r="D33" s="10">
        <f t="shared" si="0"/>
        <v>-107</v>
      </c>
      <c r="E33" s="10">
        <f>IF(D33="","",'2013 LEHD PJ'!E33-'2010 LEHD PJ'!E33)</f>
        <v>75</v>
      </c>
      <c r="F33" s="12">
        <f>IF(A33="","",E33/('2010 LEHD PJ'!C33+'2010 LEHD PJ'!E33))</f>
        <v>1.8475181672619782E-3</v>
      </c>
      <c r="G33" s="12">
        <f>IF(A33="","",E33/('2010 LEHD PJ'!E33+'2010 LEHD PJ'!B33))</f>
        <v>2.95764650209007E-3</v>
      </c>
      <c r="H33" s="12">
        <f>IF(A33="","",B33/('2010 LEHD PJ'!B33+'2010 LEHD PJ'!E33))</f>
        <v>5.3277072324315798E-2</v>
      </c>
    </row>
    <row r="34" spans="1:8" x14ac:dyDescent="0.3">
      <c r="A34" s="14" t="s">
        <v>31</v>
      </c>
      <c r="B34" s="10">
        <f>IF(A34="","",'2013 LEHD PJ'!B34-'2010 LEHD PJ'!B34)</f>
        <v>439</v>
      </c>
      <c r="C34" s="10">
        <f>IF(B34="","",'2013 LEHD PJ'!C34-'2010 LEHD PJ'!C34)</f>
        <v>-248</v>
      </c>
      <c r="D34" s="10">
        <f t="shared" si="0"/>
        <v>687</v>
      </c>
      <c r="E34" s="10">
        <f>IF(D34="","",'2013 LEHD PJ'!E34-'2010 LEHD PJ'!E34)</f>
        <v>-187</v>
      </c>
      <c r="F34" s="12">
        <f>IF(A34="","",E34/('2010 LEHD PJ'!C34+'2010 LEHD PJ'!E34))</f>
        <v>-2.4787910922587485E-2</v>
      </c>
      <c r="G34" s="12">
        <f>IF(A34="","",E34/('2010 LEHD PJ'!E34+'2010 LEHD PJ'!B34))</f>
        <v>-2.7943813508667065E-2</v>
      </c>
      <c r="H34" s="12">
        <f>IF(A34="","",B34/('2010 LEHD PJ'!B34+'2010 LEHD PJ'!E34))</f>
        <v>6.5600717274357442E-2</v>
      </c>
    </row>
    <row r="35" spans="1:8" x14ac:dyDescent="0.3">
      <c r="A35" s="14" t="s">
        <v>32</v>
      </c>
      <c r="B35" s="10">
        <f>IF(A35="","",'2013 LEHD PJ'!B35-'2010 LEHD PJ'!B35)</f>
        <v>958</v>
      </c>
      <c r="C35" s="10">
        <f>IF(B35="","",'2013 LEHD PJ'!C35-'2010 LEHD PJ'!C35)</f>
        <v>1800</v>
      </c>
      <c r="D35" s="10">
        <f t="shared" si="0"/>
        <v>-842</v>
      </c>
      <c r="E35" s="10">
        <f>IF(D35="","",'2013 LEHD PJ'!E35-'2010 LEHD PJ'!E35)</f>
        <v>182</v>
      </c>
      <c r="F35" s="12">
        <f>IF(A35="","",E35/('2010 LEHD PJ'!C35+'2010 LEHD PJ'!E35))</f>
        <v>9.0340514246004169E-3</v>
      </c>
      <c r="G35" s="12">
        <f>IF(A35="","",E35/('2010 LEHD PJ'!E35+'2010 LEHD PJ'!B35))</f>
        <v>1.6766467065868262E-2</v>
      </c>
      <c r="H35" s="12">
        <f>IF(A35="","",B35/('2010 LEHD PJ'!B35+'2010 LEHD PJ'!E35))</f>
        <v>8.8254260709350524E-2</v>
      </c>
    </row>
    <row r="36" spans="1:8" x14ac:dyDescent="0.3">
      <c r="A36" s="14" t="s">
        <v>33</v>
      </c>
      <c r="B36" s="10">
        <f>IF(A36="","",'2013 LEHD PJ'!B36-'2010 LEHD PJ'!B36)</f>
        <v>-1006</v>
      </c>
      <c r="C36" s="10">
        <f>IF(B36="","",'2013 LEHD PJ'!C36-'2010 LEHD PJ'!C36)</f>
        <v>408</v>
      </c>
      <c r="D36" s="10">
        <f t="shared" si="0"/>
        <v>-1414</v>
      </c>
      <c r="E36" s="10">
        <f>IF(D36="","",'2013 LEHD PJ'!E36-'2010 LEHD PJ'!E36)</f>
        <v>-128</v>
      </c>
      <c r="F36" s="12">
        <f>IF(A36="","",E36/('2010 LEHD PJ'!C36+'2010 LEHD PJ'!E36))</f>
        <v>-8.4544253632760896E-3</v>
      </c>
      <c r="G36" s="12">
        <f>IF(A36="","",E36/('2010 LEHD PJ'!E36+'2010 LEHD PJ'!B36))</f>
        <v>-7.3021849506532035E-3</v>
      </c>
      <c r="H36" s="12">
        <f>IF(A36="","",B36/('2010 LEHD PJ'!B36+'2010 LEHD PJ'!E36))</f>
        <v>-5.7390609846540021E-2</v>
      </c>
    </row>
    <row r="37" spans="1:8" x14ac:dyDescent="0.3">
      <c r="A37" s="14"/>
      <c r="B37" s="10" t="str">
        <f>IF(A37="","",'2013 LEHD PJ'!B37-'2010 LEHD PJ'!B37)</f>
        <v/>
      </c>
      <c r="C37" s="10" t="str">
        <f>IF(B37="","",'2013 LEHD PJ'!C37-'2010 LEHD PJ'!C37)</f>
        <v/>
      </c>
      <c r="D37" s="10" t="str">
        <f t="shared" si="0"/>
        <v/>
      </c>
      <c r="E37" s="10" t="str">
        <f>IF(D37="","",'2013 LEHD PJ'!E37-'2010 LEHD PJ'!E37)</f>
        <v/>
      </c>
      <c r="F37" s="12" t="str">
        <f>IF(A37="","",E37/('2010 LEHD PJ'!C37+'2010 LEHD PJ'!E37))</f>
        <v/>
      </c>
      <c r="G37" s="12" t="str">
        <f>IF(A37="","",E37/('2010 LEHD PJ'!E37+'2010 LEHD PJ'!B37))</f>
        <v/>
      </c>
      <c r="H37" s="12" t="str">
        <f>IF(A37="","",B37/('2010 LEHD PJ'!B37+'2010 LEHD PJ'!E37))</f>
        <v/>
      </c>
    </row>
    <row r="38" spans="1:8" x14ac:dyDescent="0.3">
      <c r="A38" s="9" t="s">
        <v>34</v>
      </c>
      <c r="B38" s="11">
        <f>IF(A38="","",'2013 LEHD PJ'!B38-'2010 LEHD PJ'!B38)</f>
        <v>1328</v>
      </c>
      <c r="C38" s="11">
        <f>IF(B38="","",'2013 LEHD PJ'!C38-'2010 LEHD PJ'!C38)</f>
        <v>650</v>
      </c>
      <c r="D38" s="11">
        <f t="shared" si="0"/>
        <v>678</v>
      </c>
      <c r="E38" s="11">
        <f>IF(D38="","",'2013 LEHD PJ'!E38-'2010 LEHD PJ'!E38)</f>
        <v>-213</v>
      </c>
      <c r="F38" s="13">
        <f>IF(A38="","",E38/('2010 LEHD PJ'!C38+'2010 LEHD PJ'!E38))</f>
        <v>-2.6585454136971256E-3</v>
      </c>
      <c r="G38" s="13">
        <f>IF(A38="","",E38/('2010 LEHD PJ'!E38+'2010 LEHD PJ'!B38))</f>
        <v>-2.9266684070954532E-3</v>
      </c>
      <c r="H38" s="13">
        <f>IF(A38="","",B38/('2010 LEHD PJ'!B38+'2010 LEHD PJ'!E38))</f>
        <v>1.8247021805740667E-2</v>
      </c>
    </row>
    <row r="39" spans="1:8" x14ac:dyDescent="0.3">
      <c r="A39" s="14" t="s">
        <v>35</v>
      </c>
      <c r="B39" s="10">
        <f>IF(A39="","",'2013 LEHD PJ'!B39-'2010 LEHD PJ'!B39)</f>
        <v>577</v>
      </c>
      <c r="C39" s="10">
        <f>IF(B39="","",'2013 LEHD PJ'!C39-'2010 LEHD PJ'!C39)</f>
        <v>-345</v>
      </c>
      <c r="D39" s="10">
        <f t="shared" si="0"/>
        <v>922</v>
      </c>
      <c r="E39" s="10">
        <f>IF(D39="","",'2013 LEHD PJ'!E39-'2010 LEHD PJ'!E39)</f>
        <v>-55</v>
      </c>
      <c r="F39" s="12">
        <f>IF(A39="","",E39/('2010 LEHD PJ'!C39+'2010 LEHD PJ'!E39))</f>
        <v>-3.8491147036181679E-3</v>
      </c>
      <c r="G39" s="12">
        <f>IF(A39="","",E39/('2010 LEHD PJ'!E39+'2010 LEHD PJ'!B39))</f>
        <v>-5.9808612440191387E-3</v>
      </c>
      <c r="H39" s="12">
        <f>IF(A39="","",B39/('2010 LEHD PJ'!B39+'2010 LEHD PJ'!E39))</f>
        <v>6.2744671596346238E-2</v>
      </c>
    </row>
    <row r="40" spans="1:8" x14ac:dyDescent="0.3">
      <c r="A40" s="14" t="s">
        <v>36</v>
      </c>
      <c r="B40" s="10">
        <f>IF(A40="","",'2013 LEHD PJ'!B40-'2010 LEHD PJ'!B40)</f>
        <v>249</v>
      </c>
      <c r="C40" s="10">
        <f>IF(B40="","",'2013 LEHD PJ'!C40-'2010 LEHD PJ'!C40)</f>
        <v>-440</v>
      </c>
      <c r="D40" s="10">
        <f t="shared" si="0"/>
        <v>689</v>
      </c>
      <c r="E40" s="10">
        <f>IF(D40="","",'2013 LEHD PJ'!E40-'2010 LEHD PJ'!E40)</f>
        <v>-176</v>
      </c>
      <c r="F40" s="12">
        <f>IF(A40="","",E40/('2010 LEHD PJ'!C40+'2010 LEHD PJ'!E40))</f>
        <v>-2.1510633097042289E-2</v>
      </c>
      <c r="G40" s="12">
        <f>IF(A40="","",E40/('2010 LEHD PJ'!E40+'2010 LEHD PJ'!B40))</f>
        <v>-3.1496062992125984E-2</v>
      </c>
      <c r="H40" s="12">
        <f>IF(A40="","",B40/('2010 LEHD PJ'!B40+'2010 LEHD PJ'!E40))</f>
        <v>4.4559770937723696E-2</v>
      </c>
    </row>
    <row r="41" spans="1:8" x14ac:dyDescent="0.3">
      <c r="A41" s="14" t="s">
        <v>37</v>
      </c>
      <c r="B41" s="10">
        <f>IF(A41="","",'2013 LEHD PJ'!B41-'2010 LEHD PJ'!B41)</f>
        <v>-159</v>
      </c>
      <c r="C41" s="10">
        <f>IF(B41="","",'2013 LEHD PJ'!C41-'2010 LEHD PJ'!C41)</f>
        <v>356</v>
      </c>
      <c r="D41" s="10">
        <f t="shared" si="0"/>
        <v>-515</v>
      </c>
      <c r="E41" s="10">
        <f>IF(D41="","",'2013 LEHD PJ'!E41-'2010 LEHD PJ'!E41)</f>
        <v>-125</v>
      </c>
      <c r="F41" s="12">
        <f>IF(A41="","",E41/('2010 LEHD PJ'!C41+'2010 LEHD PJ'!E41))</f>
        <v>-3.3063534888642014E-3</v>
      </c>
      <c r="G41" s="12">
        <f>IF(A41="","",E41/('2010 LEHD PJ'!E41+'2010 LEHD PJ'!B41))</f>
        <v>-3.1659195096623862E-3</v>
      </c>
      <c r="H41" s="12">
        <f>IF(A41="","",B41/('2010 LEHD PJ'!B41+'2010 LEHD PJ'!E41))</f>
        <v>-4.0270496162905555E-3</v>
      </c>
    </row>
    <row r="42" spans="1:8" x14ac:dyDescent="0.3">
      <c r="A42" s="16" t="s">
        <v>38</v>
      </c>
      <c r="B42" s="17">
        <f>IF(A42="","",'2013 LEHD PJ'!B42-'2010 LEHD PJ'!B42)</f>
        <v>661</v>
      </c>
      <c r="C42" s="17">
        <f>IF(B42="","",'2013 LEHD PJ'!C42-'2010 LEHD PJ'!C42)</f>
        <v>1079</v>
      </c>
      <c r="D42" s="17">
        <f t="shared" si="0"/>
        <v>-418</v>
      </c>
      <c r="E42" s="17">
        <f>IF(D42="","",'2013 LEHD PJ'!E42-'2010 LEHD PJ'!E42)</f>
        <v>143</v>
      </c>
      <c r="F42" s="18">
        <f>IF(A42="","",E42/('2010 LEHD PJ'!C42+'2010 LEHD PJ'!E42))</f>
        <v>7.2069347847999194E-3</v>
      </c>
      <c r="G42" s="18">
        <f>IF(A42="","",E42/('2010 LEHD PJ'!E42+'2010 LEHD PJ'!B42))</f>
        <v>7.7247191011235953E-3</v>
      </c>
      <c r="H42" s="18">
        <f>IF(A42="","",B42/('2010 LEHD PJ'!B42+'2010 LEHD PJ'!E42))</f>
        <v>3.5706568712186693E-2</v>
      </c>
    </row>
    <row r="44" spans="1:8" x14ac:dyDescent="0.3">
      <c r="A44" s="19" t="s">
        <v>39</v>
      </c>
    </row>
    <row r="45" spans="1:8" x14ac:dyDescent="0.3">
      <c r="A45" s="20" t="s">
        <v>40</v>
      </c>
    </row>
  </sheetData>
  <pageMargins left="0.7" right="0.7" top="0.75" bottom="0.75" header="0.3" footer="0.3"/>
  <pageSetup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Normal="100" workbookViewId="0"/>
  </sheetViews>
  <sheetFormatPr defaultRowHeight="14.4" x14ac:dyDescent="0.3"/>
  <cols>
    <col min="1" max="1" width="34.33203125" customWidth="1"/>
    <col min="2" max="8" width="14.33203125" customWidth="1"/>
  </cols>
  <sheetData>
    <row r="1" spans="1:8" ht="21" x14ac:dyDescent="0.4">
      <c r="A1" s="1" t="s">
        <v>46</v>
      </c>
      <c r="B1" s="2"/>
      <c r="C1" s="2"/>
    </row>
    <row r="2" spans="1:8" ht="21" x14ac:dyDescent="0.4">
      <c r="A2" s="1"/>
      <c r="B2" s="3" t="s">
        <v>47</v>
      </c>
      <c r="C2" s="2"/>
    </row>
    <row r="3" spans="1:8" ht="21" x14ac:dyDescent="0.4">
      <c r="A3" s="1"/>
      <c r="B3" s="2"/>
      <c r="C3" s="2"/>
    </row>
    <row r="4" spans="1:8" x14ac:dyDescent="0.3">
      <c r="A4" s="2"/>
      <c r="B4" s="2"/>
      <c r="C4" s="2"/>
    </row>
    <row r="5" spans="1:8" ht="58.2" customHeight="1" x14ac:dyDescent="0.3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8" x14ac:dyDescent="0.3">
      <c r="A6" s="6" t="s">
        <v>8</v>
      </c>
      <c r="B6" s="7">
        <f>SUM(B8,B16,B21,B26,B31,B38)</f>
        <v>1334698</v>
      </c>
      <c r="C6" s="7">
        <f>SUM(C8,C16,C21,C26,C31,C38)</f>
        <v>1520562</v>
      </c>
      <c r="D6" s="7">
        <f>SUM(D8,D16,D21,D26,D31,D38)</f>
        <v>-185864</v>
      </c>
      <c r="E6" s="7">
        <f>SUM(E8,E16,E21,E26,E31,E38)</f>
        <v>961600</v>
      </c>
      <c r="F6" s="8">
        <f>IF(A6="","",E6/(E6+C6))</f>
        <v>0.38740420649417723</v>
      </c>
      <c r="G6" s="8">
        <f>IF(A6="","",E6/(E6+B6))</f>
        <v>0.41876097962895059</v>
      </c>
      <c r="H6" s="8">
        <f>IF(A6="","",B6/(B6+E6))</f>
        <v>0.58123902037104935</v>
      </c>
    </row>
    <row r="7" spans="1:8" x14ac:dyDescent="0.3">
      <c r="A7" s="9"/>
      <c r="B7" s="10"/>
      <c r="C7" s="11"/>
      <c r="D7" s="10" t="str">
        <f t="shared" ref="D7:D42" si="0">IF(A7="","",B7-C7)</f>
        <v/>
      </c>
      <c r="E7" s="11"/>
      <c r="F7" s="12" t="str">
        <f t="shared" ref="F7:F42" si="1">IF(A7="","",E7/(E7+C7))</f>
        <v/>
      </c>
      <c r="G7" s="12" t="str">
        <f t="shared" ref="G7:G42" si="2">IF(A7="","",E7/(E7+B7))</f>
        <v/>
      </c>
      <c r="H7" s="12" t="str">
        <f t="shared" ref="H7:H42" si="3">IF(A7="","",B7/(B7+E7))</f>
        <v/>
      </c>
    </row>
    <row r="8" spans="1:8" x14ac:dyDescent="0.3">
      <c r="A8" s="9" t="s">
        <v>9</v>
      </c>
      <c r="B8" s="11">
        <f>SUM(B9:B14)</f>
        <v>714372</v>
      </c>
      <c r="C8" s="11">
        <f>SUM(C9:C14)</f>
        <v>704734</v>
      </c>
      <c r="D8" s="11">
        <f>SUM(D9:D14)</f>
        <v>9638</v>
      </c>
      <c r="E8" s="11">
        <f>SUM(E9:E14)</f>
        <v>444440</v>
      </c>
      <c r="F8" s="13">
        <f t="shared" si="1"/>
        <v>0.38674735070581129</v>
      </c>
      <c r="G8" s="13">
        <f t="shared" si="2"/>
        <v>0.38353071939192895</v>
      </c>
      <c r="H8" s="13">
        <f t="shared" si="3"/>
        <v>0.61646928060807105</v>
      </c>
    </row>
    <row r="9" spans="1:8" x14ac:dyDescent="0.3">
      <c r="A9" s="14" t="s">
        <v>10</v>
      </c>
      <c r="B9" s="10">
        <v>138130</v>
      </c>
      <c r="C9" s="10">
        <v>138713</v>
      </c>
      <c r="D9" s="10">
        <f t="shared" si="0"/>
        <v>-583</v>
      </c>
      <c r="E9" s="10">
        <v>95352</v>
      </c>
      <c r="F9" s="12">
        <f t="shared" si="1"/>
        <v>0.40737402003716916</v>
      </c>
      <c r="G9" s="12">
        <f t="shared" si="2"/>
        <v>0.4083912250194876</v>
      </c>
      <c r="H9" s="12">
        <f t="shared" si="3"/>
        <v>0.59160877498051245</v>
      </c>
    </row>
    <row r="10" spans="1:8" x14ac:dyDescent="0.3">
      <c r="A10" s="14" t="s">
        <v>11</v>
      </c>
      <c r="B10" s="10">
        <v>196114</v>
      </c>
      <c r="C10" s="10">
        <v>218416</v>
      </c>
      <c r="D10" s="10">
        <f t="shared" si="0"/>
        <v>-22302</v>
      </c>
      <c r="E10" s="10">
        <v>148749</v>
      </c>
      <c r="F10" s="12">
        <f t="shared" si="1"/>
        <v>0.40512848446883554</v>
      </c>
      <c r="G10" s="12">
        <f t="shared" si="2"/>
        <v>0.43132780263466941</v>
      </c>
      <c r="H10" s="12">
        <f t="shared" si="3"/>
        <v>0.56867219736533059</v>
      </c>
    </row>
    <row r="11" spans="1:8" x14ac:dyDescent="0.3">
      <c r="A11" s="14" t="s">
        <v>12</v>
      </c>
      <c r="B11" s="10">
        <v>26011</v>
      </c>
      <c r="C11" s="10">
        <v>57452</v>
      </c>
      <c r="D11" s="10">
        <f t="shared" si="0"/>
        <v>-31441</v>
      </c>
      <c r="E11" s="10">
        <v>23016</v>
      </c>
      <c r="F11" s="12">
        <f t="shared" si="1"/>
        <v>0.28602674355023117</v>
      </c>
      <c r="G11" s="12">
        <f t="shared" si="2"/>
        <v>0.46945560609460091</v>
      </c>
      <c r="H11" s="12">
        <f t="shared" si="3"/>
        <v>0.53054439390539909</v>
      </c>
    </row>
    <row r="12" spans="1:8" x14ac:dyDescent="0.3">
      <c r="A12" s="14" t="s">
        <v>13</v>
      </c>
      <c r="B12" s="10">
        <v>33083</v>
      </c>
      <c r="C12" s="10">
        <v>70560</v>
      </c>
      <c r="D12" s="10">
        <f t="shared" si="0"/>
        <v>-37477</v>
      </c>
      <c r="E12" s="10">
        <v>36690</v>
      </c>
      <c r="F12" s="12">
        <f t="shared" si="1"/>
        <v>0.34209790209790208</v>
      </c>
      <c r="G12" s="12">
        <f t="shared" si="2"/>
        <v>0.5258481074341077</v>
      </c>
      <c r="H12" s="12">
        <f t="shared" si="3"/>
        <v>0.47415189256589224</v>
      </c>
    </row>
    <row r="13" spans="1:8" x14ac:dyDescent="0.3">
      <c r="A13" s="14" t="s">
        <v>14</v>
      </c>
      <c r="B13" s="10">
        <v>112426</v>
      </c>
      <c r="C13" s="10">
        <v>99724</v>
      </c>
      <c r="D13" s="10">
        <f t="shared" si="0"/>
        <v>12702</v>
      </c>
      <c r="E13" s="10">
        <v>37697</v>
      </c>
      <c r="F13" s="12">
        <f t="shared" si="1"/>
        <v>0.27431760793474069</v>
      </c>
      <c r="G13" s="12">
        <f t="shared" si="2"/>
        <v>0.25110742524463275</v>
      </c>
      <c r="H13" s="12">
        <f t="shared" si="3"/>
        <v>0.7488925747553673</v>
      </c>
    </row>
    <row r="14" spans="1:8" x14ac:dyDescent="0.3">
      <c r="A14" s="14" t="s">
        <v>15</v>
      </c>
      <c r="B14" s="10">
        <v>208608</v>
      </c>
      <c r="C14" s="10">
        <v>119869</v>
      </c>
      <c r="D14" s="10">
        <f t="shared" si="0"/>
        <v>88739</v>
      </c>
      <c r="E14" s="10">
        <v>102936</v>
      </c>
      <c r="F14" s="12">
        <f t="shared" si="1"/>
        <v>0.4620004039406656</v>
      </c>
      <c r="G14" s="12">
        <f t="shared" si="2"/>
        <v>0.33040597796779908</v>
      </c>
      <c r="H14" s="12">
        <f t="shared" si="3"/>
        <v>0.66959402203220086</v>
      </c>
    </row>
    <row r="15" spans="1:8" x14ac:dyDescent="0.3">
      <c r="A15" s="14"/>
      <c r="B15" s="10"/>
      <c r="C15" s="10"/>
      <c r="D15" s="10" t="str">
        <f t="shared" si="0"/>
        <v/>
      </c>
      <c r="E15" s="10"/>
      <c r="F15" s="12" t="str">
        <f t="shared" si="1"/>
        <v/>
      </c>
      <c r="G15" s="12" t="str">
        <f t="shared" si="2"/>
        <v/>
      </c>
      <c r="H15" s="12" t="str">
        <f t="shared" si="3"/>
        <v/>
      </c>
    </row>
    <row r="16" spans="1:8" x14ac:dyDescent="0.3">
      <c r="A16" s="9" t="s">
        <v>16</v>
      </c>
      <c r="B16" s="11">
        <f>SUM(B17:B19)</f>
        <v>454881</v>
      </c>
      <c r="C16" s="11">
        <f>SUM(C17:C19)</f>
        <v>561236</v>
      </c>
      <c r="D16" s="11">
        <f t="shared" si="0"/>
        <v>-106355</v>
      </c>
      <c r="E16" s="11">
        <f>SUM(E17:E19)</f>
        <v>355641</v>
      </c>
      <c r="F16" s="13">
        <f t="shared" si="1"/>
        <v>0.38788299848289354</v>
      </c>
      <c r="G16" s="13">
        <f t="shared" si="2"/>
        <v>0.43878019350492647</v>
      </c>
      <c r="H16" s="13">
        <f t="shared" si="3"/>
        <v>0.56121980649507353</v>
      </c>
    </row>
    <row r="17" spans="1:8" x14ac:dyDescent="0.3">
      <c r="A17" s="14" t="s">
        <v>17</v>
      </c>
      <c r="B17" s="10">
        <v>45021</v>
      </c>
      <c r="C17" s="10">
        <v>68484</v>
      </c>
      <c r="D17" s="10">
        <f t="shared" si="0"/>
        <v>-23463</v>
      </c>
      <c r="E17" s="10">
        <v>43074</v>
      </c>
      <c r="F17" s="12">
        <f t="shared" si="1"/>
        <v>0.38611305329962892</v>
      </c>
      <c r="G17" s="12">
        <f t="shared" si="2"/>
        <v>0.48894942959305293</v>
      </c>
      <c r="H17" s="12">
        <f t="shared" si="3"/>
        <v>0.51105057040694701</v>
      </c>
    </row>
    <row r="18" spans="1:8" x14ac:dyDescent="0.3">
      <c r="A18" s="14" t="s">
        <v>18</v>
      </c>
      <c r="B18" s="10">
        <v>233925</v>
      </c>
      <c r="C18" s="10">
        <v>221350</v>
      </c>
      <c r="D18" s="10">
        <f t="shared" si="0"/>
        <v>12575</v>
      </c>
      <c r="E18" s="10">
        <v>209433</v>
      </c>
      <c r="F18" s="12">
        <f t="shared" si="1"/>
        <v>0.48616820998043098</v>
      </c>
      <c r="G18" s="12">
        <f t="shared" si="2"/>
        <v>0.47237898041763088</v>
      </c>
      <c r="H18" s="12">
        <f t="shared" si="3"/>
        <v>0.52762101958236907</v>
      </c>
    </row>
    <row r="19" spans="1:8" x14ac:dyDescent="0.3">
      <c r="A19" s="14" t="s">
        <v>19</v>
      </c>
      <c r="B19" s="10">
        <v>175935</v>
      </c>
      <c r="C19" s="10">
        <v>271402</v>
      </c>
      <c r="D19" s="10">
        <f t="shared" si="0"/>
        <v>-95467</v>
      </c>
      <c r="E19" s="10">
        <v>103134</v>
      </c>
      <c r="F19" s="12">
        <f t="shared" si="1"/>
        <v>0.27536471794433648</v>
      </c>
      <c r="G19" s="12">
        <f t="shared" si="2"/>
        <v>0.36956451630241982</v>
      </c>
      <c r="H19" s="12">
        <f t="shared" si="3"/>
        <v>0.63043548369758018</v>
      </c>
    </row>
    <row r="20" spans="1:8" x14ac:dyDescent="0.3">
      <c r="A20" s="14"/>
      <c r="B20" s="10"/>
      <c r="C20" s="10"/>
      <c r="D20" s="10" t="str">
        <f t="shared" si="0"/>
        <v/>
      </c>
      <c r="E20" s="10"/>
      <c r="F20" s="12" t="str">
        <f t="shared" si="1"/>
        <v/>
      </c>
      <c r="G20" s="12" t="str">
        <f t="shared" si="2"/>
        <v/>
      </c>
      <c r="H20" s="12" t="str">
        <f t="shared" si="3"/>
        <v/>
      </c>
    </row>
    <row r="21" spans="1:8" x14ac:dyDescent="0.3">
      <c r="A21" s="9" t="s">
        <v>20</v>
      </c>
      <c r="B21" s="11">
        <f>SUM(B22:B24)</f>
        <v>41121</v>
      </c>
      <c r="C21" s="11">
        <f>SUM(C22:C24)</f>
        <v>96469</v>
      </c>
      <c r="D21" s="11">
        <f t="shared" si="0"/>
        <v>-55348</v>
      </c>
      <c r="E21" s="11">
        <f>SUM(E22:E24)</f>
        <v>40572</v>
      </c>
      <c r="F21" s="13">
        <f t="shared" si="1"/>
        <v>0.29605738428645439</v>
      </c>
      <c r="G21" s="13">
        <f t="shared" si="2"/>
        <v>0.4966398589842459</v>
      </c>
      <c r="H21" s="13">
        <f t="shared" si="3"/>
        <v>0.5033601410157541</v>
      </c>
    </row>
    <row r="22" spans="1:8" x14ac:dyDescent="0.3">
      <c r="A22" s="14" t="s">
        <v>21</v>
      </c>
      <c r="B22" s="10">
        <v>8562</v>
      </c>
      <c r="C22" s="10">
        <v>23013</v>
      </c>
      <c r="D22" s="10">
        <f t="shared" si="0"/>
        <v>-14451</v>
      </c>
      <c r="E22" s="10">
        <v>9271</v>
      </c>
      <c r="F22" s="12">
        <f t="shared" si="1"/>
        <v>0.28717011522735719</v>
      </c>
      <c r="G22" s="12">
        <f t="shared" si="2"/>
        <v>0.51987887624067741</v>
      </c>
      <c r="H22" s="12">
        <f t="shared" si="3"/>
        <v>0.48012112375932259</v>
      </c>
    </row>
    <row r="23" spans="1:8" x14ac:dyDescent="0.3">
      <c r="A23" s="14" t="s">
        <v>22</v>
      </c>
      <c r="B23" s="10">
        <v>19425</v>
      </c>
      <c r="C23" s="10">
        <v>48788</v>
      </c>
      <c r="D23" s="10">
        <f t="shared" si="0"/>
        <v>-29363</v>
      </c>
      <c r="E23" s="10">
        <v>14085</v>
      </c>
      <c r="F23" s="12">
        <f t="shared" si="1"/>
        <v>0.22402303055365577</v>
      </c>
      <c r="G23" s="12">
        <f t="shared" si="2"/>
        <v>0.42032229185317815</v>
      </c>
      <c r="H23" s="12">
        <f t="shared" si="3"/>
        <v>0.57967770814682185</v>
      </c>
    </row>
    <row r="24" spans="1:8" x14ac:dyDescent="0.3">
      <c r="A24" s="14" t="s">
        <v>23</v>
      </c>
      <c r="B24" s="10">
        <v>13134</v>
      </c>
      <c r="C24" s="10">
        <v>24668</v>
      </c>
      <c r="D24" s="10">
        <f t="shared" si="0"/>
        <v>-11534</v>
      </c>
      <c r="E24" s="10">
        <v>17216</v>
      </c>
      <c r="F24" s="12">
        <f t="shared" si="1"/>
        <v>0.41104001528029799</v>
      </c>
      <c r="G24" s="12">
        <f t="shared" si="2"/>
        <v>0.56724876441515648</v>
      </c>
      <c r="H24" s="12">
        <f t="shared" si="3"/>
        <v>0.43275123558484352</v>
      </c>
    </row>
    <row r="25" spans="1:8" x14ac:dyDescent="0.3">
      <c r="A25" s="14"/>
      <c r="B25" s="10"/>
      <c r="C25" s="10"/>
      <c r="D25" s="10" t="str">
        <f t="shared" si="0"/>
        <v/>
      </c>
      <c r="E25" s="10"/>
      <c r="F25" s="12" t="str">
        <f t="shared" si="1"/>
        <v/>
      </c>
      <c r="G25" s="12" t="str">
        <f t="shared" si="2"/>
        <v/>
      </c>
      <c r="H25" s="12" t="str">
        <f t="shared" si="3"/>
        <v/>
      </c>
    </row>
    <row r="26" spans="1:8" x14ac:dyDescent="0.3">
      <c r="A26" s="9" t="s">
        <v>24</v>
      </c>
      <c r="B26" s="11">
        <f>SUM(B27:B29)</f>
        <v>48961</v>
      </c>
      <c r="C26" s="11">
        <f>SUM(C27:C29)</f>
        <v>45392</v>
      </c>
      <c r="D26" s="11">
        <f t="shared" si="0"/>
        <v>3569</v>
      </c>
      <c r="E26" s="11">
        <f>SUM(E27:E29)</f>
        <v>51992</v>
      </c>
      <c r="F26" s="13">
        <f t="shared" si="1"/>
        <v>0.53388647005668277</v>
      </c>
      <c r="G26" s="13">
        <f t="shared" si="2"/>
        <v>0.5150119362475607</v>
      </c>
      <c r="H26" s="13">
        <f t="shared" si="3"/>
        <v>0.48498806375243925</v>
      </c>
    </row>
    <row r="27" spans="1:8" x14ac:dyDescent="0.3">
      <c r="A27" s="14" t="s">
        <v>25</v>
      </c>
      <c r="B27" s="10">
        <v>10774</v>
      </c>
      <c r="C27" s="10">
        <v>9582</v>
      </c>
      <c r="D27" s="10">
        <f t="shared" si="0"/>
        <v>1192</v>
      </c>
      <c r="E27" s="10">
        <v>15655</v>
      </c>
      <c r="F27" s="12">
        <f t="shared" si="1"/>
        <v>0.6203193723501208</v>
      </c>
      <c r="G27" s="12">
        <f t="shared" si="2"/>
        <v>0.59234174580952736</v>
      </c>
      <c r="H27" s="12">
        <f t="shared" si="3"/>
        <v>0.40765825419047258</v>
      </c>
    </row>
    <row r="28" spans="1:8" x14ac:dyDescent="0.3">
      <c r="A28" s="14" t="s">
        <v>26</v>
      </c>
      <c r="B28" s="10">
        <v>3904</v>
      </c>
      <c r="C28" s="10">
        <v>4022</v>
      </c>
      <c r="D28" s="10">
        <f t="shared" si="0"/>
        <v>-118</v>
      </c>
      <c r="E28" s="10">
        <v>6124</v>
      </c>
      <c r="F28" s="12">
        <f t="shared" si="1"/>
        <v>0.60358762073723637</v>
      </c>
      <c r="G28" s="12">
        <f t="shared" si="2"/>
        <v>0.61069006781013158</v>
      </c>
      <c r="H28" s="12">
        <f t="shared" si="3"/>
        <v>0.38930993218986837</v>
      </c>
    </row>
    <row r="29" spans="1:8" x14ac:dyDescent="0.3">
      <c r="A29" s="14" t="s">
        <v>27</v>
      </c>
      <c r="B29" s="10">
        <v>34283</v>
      </c>
      <c r="C29" s="10">
        <v>31788</v>
      </c>
      <c r="D29" s="10">
        <f t="shared" si="0"/>
        <v>2495</v>
      </c>
      <c r="E29" s="10">
        <v>30213</v>
      </c>
      <c r="F29" s="12">
        <f t="shared" si="1"/>
        <v>0.48729859195819425</v>
      </c>
      <c r="G29" s="12">
        <f t="shared" si="2"/>
        <v>0.46844765566856861</v>
      </c>
      <c r="H29" s="12">
        <f t="shared" si="3"/>
        <v>0.53155234433143139</v>
      </c>
    </row>
    <row r="30" spans="1:8" x14ac:dyDescent="0.3">
      <c r="A30" s="15"/>
      <c r="B30" s="11"/>
      <c r="C30" s="10"/>
      <c r="D30" s="10" t="str">
        <f t="shared" si="0"/>
        <v/>
      </c>
      <c r="E30" s="10"/>
      <c r="F30" s="12" t="str">
        <f t="shared" si="1"/>
        <v/>
      </c>
      <c r="G30" s="12" t="str">
        <f t="shared" si="2"/>
        <v/>
      </c>
      <c r="H30" s="12" t="str">
        <f t="shared" si="3"/>
        <v/>
      </c>
    </row>
    <row r="31" spans="1:8" x14ac:dyDescent="0.3">
      <c r="A31" s="9" t="s">
        <v>28</v>
      </c>
      <c r="B31" s="11">
        <f>SUM(B32:B36)</f>
        <v>39978</v>
      </c>
      <c r="C31" s="11">
        <f>SUM(C32:C36)</f>
        <v>70684</v>
      </c>
      <c r="D31" s="11">
        <f t="shared" si="0"/>
        <v>-30706</v>
      </c>
      <c r="E31" s="11">
        <f>SUM(E32:E36)</f>
        <v>30446</v>
      </c>
      <c r="F31" s="13">
        <f t="shared" si="1"/>
        <v>0.30105804410165132</v>
      </c>
      <c r="G31" s="13">
        <f t="shared" si="2"/>
        <v>0.43232420765648072</v>
      </c>
      <c r="H31" s="13">
        <f t="shared" si="3"/>
        <v>0.56767579234351928</v>
      </c>
    </row>
    <row r="32" spans="1:8" x14ac:dyDescent="0.3">
      <c r="A32" s="14" t="s">
        <v>29</v>
      </c>
      <c r="B32" s="10">
        <v>5309</v>
      </c>
      <c r="C32" s="10">
        <v>11348</v>
      </c>
      <c r="D32" s="10">
        <f t="shared" si="0"/>
        <v>-6039</v>
      </c>
      <c r="E32" s="10">
        <v>2997</v>
      </c>
      <c r="F32" s="12">
        <f t="shared" si="1"/>
        <v>0.20892296967584525</v>
      </c>
      <c r="G32" s="12">
        <f t="shared" si="2"/>
        <v>0.36082350108355404</v>
      </c>
      <c r="H32" s="12">
        <f t="shared" si="3"/>
        <v>0.6391764989164459</v>
      </c>
    </row>
    <row r="33" spans="1:8" x14ac:dyDescent="0.3">
      <c r="A33" s="14" t="s">
        <v>30</v>
      </c>
      <c r="B33" s="10">
        <v>13856</v>
      </c>
      <c r="C33" s="10">
        <v>29200</v>
      </c>
      <c r="D33" s="10">
        <f t="shared" si="0"/>
        <v>-15344</v>
      </c>
      <c r="E33" s="10">
        <v>12928</v>
      </c>
      <c r="F33" s="12">
        <f t="shared" si="1"/>
        <v>0.30687428788454235</v>
      </c>
      <c r="G33" s="12">
        <f t="shared" si="2"/>
        <v>0.4826762246117085</v>
      </c>
      <c r="H33" s="12">
        <f t="shared" si="3"/>
        <v>0.51732377538829155</v>
      </c>
    </row>
    <row r="34" spans="1:8" x14ac:dyDescent="0.3">
      <c r="A34" s="14" t="s">
        <v>31</v>
      </c>
      <c r="B34" s="10">
        <v>3770</v>
      </c>
      <c r="C34" s="10">
        <v>3935</v>
      </c>
      <c r="D34" s="10">
        <f t="shared" si="0"/>
        <v>-165</v>
      </c>
      <c r="E34" s="10">
        <v>3174</v>
      </c>
      <c r="F34" s="12">
        <f t="shared" si="1"/>
        <v>0.44647629765086511</v>
      </c>
      <c r="G34" s="12">
        <f t="shared" si="2"/>
        <v>0.4570852534562212</v>
      </c>
      <c r="H34" s="12">
        <f t="shared" si="3"/>
        <v>0.5429147465437788</v>
      </c>
    </row>
    <row r="35" spans="1:8" x14ac:dyDescent="0.3">
      <c r="A35" s="14" t="s">
        <v>32</v>
      </c>
      <c r="B35" s="10">
        <v>7156</v>
      </c>
      <c r="C35" s="10">
        <v>17289</v>
      </c>
      <c r="D35" s="10">
        <f t="shared" si="0"/>
        <v>-10133</v>
      </c>
      <c r="E35" s="10">
        <v>4839</v>
      </c>
      <c r="F35" s="12">
        <f t="shared" si="1"/>
        <v>0.2186822125813449</v>
      </c>
      <c r="G35" s="12">
        <f t="shared" si="2"/>
        <v>0.40341809087119634</v>
      </c>
      <c r="H35" s="12">
        <f t="shared" si="3"/>
        <v>0.59658190912880371</v>
      </c>
    </row>
    <row r="36" spans="1:8" x14ac:dyDescent="0.3">
      <c r="A36" s="14" t="s">
        <v>33</v>
      </c>
      <c r="B36" s="10">
        <v>9887</v>
      </c>
      <c r="C36" s="10">
        <v>8912</v>
      </c>
      <c r="D36" s="10">
        <f t="shared" si="0"/>
        <v>975</v>
      </c>
      <c r="E36" s="10">
        <v>6508</v>
      </c>
      <c r="F36" s="12">
        <f t="shared" si="1"/>
        <v>0.42204928664072633</v>
      </c>
      <c r="G36" s="12">
        <f t="shared" si="2"/>
        <v>0.39695028972247637</v>
      </c>
      <c r="H36" s="12">
        <f t="shared" si="3"/>
        <v>0.60304971027752363</v>
      </c>
    </row>
    <row r="37" spans="1:8" x14ac:dyDescent="0.3">
      <c r="A37" s="14"/>
      <c r="B37" s="10"/>
      <c r="C37" s="10"/>
      <c r="D37" s="10" t="str">
        <f t="shared" si="0"/>
        <v/>
      </c>
      <c r="E37" s="10"/>
      <c r="F37" s="12" t="str">
        <f t="shared" si="1"/>
        <v/>
      </c>
      <c r="G37" s="12" t="str">
        <f t="shared" si="2"/>
        <v/>
      </c>
      <c r="H37" s="12" t="str">
        <f t="shared" si="3"/>
        <v/>
      </c>
    </row>
    <row r="38" spans="1:8" x14ac:dyDescent="0.3">
      <c r="A38" s="9" t="s">
        <v>34</v>
      </c>
      <c r="B38" s="11">
        <f>SUM(B39:B42)</f>
        <v>35385</v>
      </c>
      <c r="C38" s="11">
        <f>SUM(C39:C42)</f>
        <v>42047</v>
      </c>
      <c r="D38" s="11">
        <f t="shared" si="0"/>
        <v>-6662</v>
      </c>
      <c r="E38" s="11">
        <f>SUM(E39:E42)</f>
        <v>38509</v>
      </c>
      <c r="F38" s="13">
        <f t="shared" si="1"/>
        <v>0.47804012115795225</v>
      </c>
      <c r="G38" s="13">
        <f t="shared" si="2"/>
        <v>0.52113838741981755</v>
      </c>
      <c r="H38" s="13">
        <f t="shared" si="3"/>
        <v>0.47886161258018245</v>
      </c>
    </row>
    <row r="39" spans="1:8" x14ac:dyDescent="0.3">
      <c r="A39" s="14" t="s">
        <v>35</v>
      </c>
      <c r="B39" s="10">
        <v>5108</v>
      </c>
      <c r="C39" s="10">
        <v>9279</v>
      </c>
      <c r="D39" s="10">
        <f t="shared" si="0"/>
        <v>-4171</v>
      </c>
      <c r="E39" s="10">
        <v>4610</v>
      </c>
      <c r="F39" s="12">
        <f t="shared" si="1"/>
        <v>0.33191734466124273</v>
      </c>
      <c r="G39" s="12">
        <f t="shared" si="2"/>
        <v>0.47437744391850173</v>
      </c>
      <c r="H39" s="12">
        <f t="shared" si="3"/>
        <v>0.52562255608149822</v>
      </c>
    </row>
    <row r="40" spans="1:8" x14ac:dyDescent="0.3">
      <c r="A40" s="14" t="s">
        <v>36</v>
      </c>
      <c r="B40" s="10">
        <v>3329</v>
      </c>
      <c r="C40" s="10">
        <v>5234</v>
      </c>
      <c r="D40" s="10">
        <f t="shared" si="0"/>
        <v>-1905</v>
      </c>
      <c r="E40" s="10">
        <v>2332</v>
      </c>
      <c r="F40" s="12">
        <f t="shared" si="1"/>
        <v>0.30822098863335978</v>
      </c>
      <c r="G40" s="12">
        <f t="shared" si="2"/>
        <v>0.41194135311782371</v>
      </c>
      <c r="H40" s="12">
        <f t="shared" si="3"/>
        <v>0.58805864688217624</v>
      </c>
    </row>
    <row r="41" spans="1:8" x14ac:dyDescent="0.3">
      <c r="A41" s="14" t="s">
        <v>37</v>
      </c>
      <c r="B41" s="10">
        <v>17380</v>
      </c>
      <c r="C41" s="10">
        <v>16218</v>
      </c>
      <c r="D41" s="10">
        <f t="shared" si="0"/>
        <v>1162</v>
      </c>
      <c r="E41" s="10">
        <v>21819</v>
      </c>
      <c r="F41" s="12">
        <f t="shared" si="1"/>
        <v>0.57362568025869554</v>
      </c>
      <c r="G41" s="12">
        <f t="shared" si="2"/>
        <v>0.55662134238118322</v>
      </c>
      <c r="H41" s="12">
        <f t="shared" si="3"/>
        <v>0.44337865761881678</v>
      </c>
    </row>
    <row r="42" spans="1:8" x14ac:dyDescent="0.3">
      <c r="A42" s="16" t="s">
        <v>38</v>
      </c>
      <c r="B42" s="17">
        <v>9568</v>
      </c>
      <c r="C42" s="17">
        <v>11316</v>
      </c>
      <c r="D42" s="17">
        <f t="shared" si="0"/>
        <v>-1748</v>
      </c>
      <c r="E42" s="17">
        <v>9748</v>
      </c>
      <c r="F42" s="18">
        <f t="shared" si="1"/>
        <v>0.4627800987466768</v>
      </c>
      <c r="G42" s="18">
        <f t="shared" si="2"/>
        <v>0.50465934976185545</v>
      </c>
      <c r="H42" s="18">
        <f t="shared" si="3"/>
        <v>0.49534065023814455</v>
      </c>
    </row>
    <row r="44" spans="1:8" x14ac:dyDescent="0.3">
      <c r="A44" s="19" t="s">
        <v>39</v>
      </c>
    </row>
    <row r="45" spans="1:8" x14ac:dyDescent="0.3">
      <c r="A45" s="20" t="s">
        <v>40</v>
      </c>
    </row>
  </sheetData>
  <pageMargins left="0.7" right="0.7" top="0.75" bottom="0.75" header="0.3" footer="0.3"/>
  <pageSetup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zoomScaleNormal="100" workbookViewId="0"/>
  </sheetViews>
  <sheetFormatPr defaultRowHeight="14.4" x14ac:dyDescent="0.3"/>
  <cols>
    <col min="1" max="1" width="34.33203125" customWidth="1"/>
    <col min="2" max="8" width="14.33203125" customWidth="1"/>
  </cols>
  <sheetData>
    <row r="1" spans="1:8" ht="21" x14ac:dyDescent="0.4">
      <c r="A1" s="1" t="s">
        <v>48</v>
      </c>
      <c r="B1" s="2"/>
      <c r="C1" s="2"/>
    </row>
    <row r="2" spans="1:8" ht="21" x14ac:dyDescent="0.4">
      <c r="A2" s="1"/>
      <c r="B2" s="3" t="s">
        <v>47</v>
      </c>
      <c r="C2" s="2"/>
    </row>
    <row r="3" spans="1:8" ht="21" x14ac:dyDescent="0.4">
      <c r="A3" s="1"/>
      <c r="B3" s="2"/>
      <c r="C3" s="2"/>
    </row>
    <row r="4" spans="1:8" x14ac:dyDescent="0.3">
      <c r="A4" s="2"/>
      <c r="B4" s="2"/>
      <c r="C4" s="2"/>
    </row>
    <row r="5" spans="1:8" ht="58.2" customHeight="1" x14ac:dyDescent="0.3">
      <c r="A5" s="4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5" t="s">
        <v>7</v>
      </c>
    </row>
    <row r="6" spans="1:8" x14ac:dyDescent="0.3">
      <c r="A6" s="6" t="s">
        <v>8</v>
      </c>
      <c r="B6" s="7">
        <v>1291223</v>
      </c>
      <c r="C6" s="7">
        <v>1481000</v>
      </c>
      <c r="D6" s="7">
        <v>-189777</v>
      </c>
      <c r="E6" s="7">
        <v>950699</v>
      </c>
      <c r="F6" s="8">
        <v>0.39096080559312646</v>
      </c>
      <c r="G6" s="8">
        <v>0.424055341800473</v>
      </c>
      <c r="H6" s="8">
        <v>0.575944658199527</v>
      </c>
    </row>
    <row r="7" spans="1:8" x14ac:dyDescent="0.3">
      <c r="A7" s="9"/>
      <c r="B7" s="10"/>
      <c r="C7" s="11"/>
      <c r="D7" s="10" t="s">
        <v>49</v>
      </c>
      <c r="E7" s="11"/>
      <c r="F7" s="12" t="s">
        <v>49</v>
      </c>
      <c r="G7" s="12" t="s">
        <v>49</v>
      </c>
      <c r="H7" s="12" t="s">
        <v>49</v>
      </c>
    </row>
    <row r="8" spans="1:8" x14ac:dyDescent="0.3">
      <c r="A8" s="9" t="s">
        <v>9</v>
      </c>
      <c r="B8" s="11">
        <v>676759</v>
      </c>
      <c r="C8" s="11">
        <v>688323</v>
      </c>
      <c r="D8" s="11">
        <v>-11564</v>
      </c>
      <c r="E8" s="11">
        <v>434955</v>
      </c>
      <c r="F8" s="13">
        <v>0.38721937044970167</v>
      </c>
      <c r="G8" s="13">
        <v>0.39124720926425322</v>
      </c>
      <c r="H8" s="13">
        <v>0.60875279073574673</v>
      </c>
    </row>
    <row r="9" spans="1:8" x14ac:dyDescent="0.3">
      <c r="A9" s="14" t="s">
        <v>10</v>
      </c>
      <c r="B9" s="10">
        <v>126888</v>
      </c>
      <c r="C9" s="10">
        <v>136565</v>
      </c>
      <c r="D9" s="10">
        <v>-9677</v>
      </c>
      <c r="E9" s="10">
        <v>91352</v>
      </c>
      <c r="F9" s="12">
        <v>0.4008125765081148</v>
      </c>
      <c r="G9" s="12">
        <v>0.41858504398826979</v>
      </c>
      <c r="H9" s="12">
        <v>0.58141495601173021</v>
      </c>
    </row>
    <row r="10" spans="1:8" x14ac:dyDescent="0.3">
      <c r="A10" s="14" t="s">
        <v>11</v>
      </c>
      <c r="B10" s="10">
        <v>198323</v>
      </c>
      <c r="C10" s="10">
        <v>209720</v>
      </c>
      <c r="D10" s="10">
        <v>-11397</v>
      </c>
      <c r="E10" s="10">
        <v>148822</v>
      </c>
      <c r="F10" s="12">
        <v>0.41507550022033679</v>
      </c>
      <c r="G10" s="12">
        <v>0.42870270348125422</v>
      </c>
      <c r="H10" s="12">
        <v>0.57129729651874572</v>
      </c>
    </row>
    <row r="11" spans="1:8" x14ac:dyDescent="0.3">
      <c r="A11" s="14" t="s">
        <v>12</v>
      </c>
      <c r="B11" s="10">
        <v>24945</v>
      </c>
      <c r="C11" s="10">
        <v>55396</v>
      </c>
      <c r="D11" s="10">
        <v>-30451</v>
      </c>
      <c r="E11" s="10">
        <v>22597</v>
      </c>
      <c r="F11" s="12">
        <v>0.28973112971676945</v>
      </c>
      <c r="G11" s="12">
        <v>0.47530604518110303</v>
      </c>
      <c r="H11" s="12">
        <v>0.52469395481889702</v>
      </c>
    </row>
    <row r="12" spans="1:8" x14ac:dyDescent="0.3">
      <c r="A12" s="14" t="s">
        <v>13</v>
      </c>
      <c r="B12" s="10">
        <v>29640</v>
      </c>
      <c r="C12" s="10">
        <v>70459</v>
      </c>
      <c r="D12" s="10">
        <v>-40819</v>
      </c>
      <c r="E12" s="10">
        <v>35029</v>
      </c>
      <c r="F12" s="12">
        <v>0.33206620658273928</v>
      </c>
      <c r="G12" s="12">
        <v>0.54166602236001793</v>
      </c>
      <c r="H12" s="12">
        <v>0.45833397763998207</v>
      </c>
    </row>
    <row r="13" spans="1:8" x14ac:dyDescent="0.3">
      <c r="A13" s="14" t="s">
        <v>14</v>
      </c>
      <c r="B13" s="10">
        <v>102291</v>
      </c>
      <c r="C13" s="10">
        <v>95485</v>
      </c>
      <c r="D13" s="10">
        <v>6806</v>
      </c>
      <c r="E13" s="10">
        <v>35187</v>
      </c>
      <c r="F13" s="12">
        <v>0.26927727439696336</v>
      </c>
      <c r="G13" s="12">
        <v>0.2559464059704098</v>
      </c>
      <c r="H13" s="12">
        <v>0.74405359402959015</v>
      </c>
    </row>
    <row r="14" spans="1:8" x14ac:dyDescent="0.3">
      <c r="A14" s="14" t="s">
        <v>15</v>
      </c>
      <c r="B14" s="10">
        <v>194672</v>
      </c>
      <c r="C14" s="10">
        <v>120698</v>
      </c>
      <c r="D14" s="10">
        <v>73974</v>
      </c>
      <c r="E14" s="10">
        <v>101968</v>
      </c>
      <c r="F14" s="12">
        <v>0.45794149084278696</v>
      </c>
      <c r="G14" s="12">
        <v>0.34374325782092774</v>
      </c>
      <c r="H14" s="12">
        <v>0.65625674217907226</v>
      </c>
    </row>
    <row r="15" spans="1:8" x14ac:dyDescent="0.3">
      <c r="A15" s="14"/>
      <c r="B15" s="10"/>
      <c r="C15" s="10"/>
      <c r="D15" s="10" t="s">
        <v>49</v>
      </c>
      <c r="E15" s="10"/>
      <c r="F15" s="12" t="s">
        <v>49</v>
      </c>
      <c r="G15" s="12" t="s">
        <v>49</v>
      </c>
      <c r="H15" s="12" t="s">
        <v>49</v>
      </c>
    </row>
    <row r="16" spans="1:8" x14ac:dyDescent="0.3">
      <c r="A16" s="9" t="s">
        <v>16</v>
      </c>
      <c r="B16" s="11">
        <v>449070</v>
      </c>
      <c r="C16" s="11">
        <v>544318</v>
      </c>
      <c r="D16" s="11">
        <v>-95248</v>
      </c>
      <c r="E16" s="11">
        <v>353012</v>
      </c>
      <c r="F16" s="13">
        <v>0.39340265008413849</v>
      </c>
      <c r="G16" s="13">
        <v>0.4401195887702255</v>
      </c>
      <c r="H16" s="13">
        <v>0.5598804112297745</v>
      </c>
    </row>
    <row r="17" spans="1:8" x14ac:dyDescent="0.3">
      <c r="A17" s="14" t="s">
        <v>17</v>
      </c>
      <c r="B17" s="10">
        <v>43089</v>
      </c>
      <c r="C17" s="10">
        <v>63768</v>
      </c>
      <c r="D17" s="10">
        <v>-20679</v>
      </c>
      <c r="E17" s="10">
        <v>40770</v>
      </c>
      <c r="F17" s="12">
        <v>0.39000172186190668</v>
      </c>
      <c r="G17" s="12">
        <v>0.48617321933245089</v>
      </c>
      <c r="H17" s="12">
        <v>0.51382678066754905</v>
      </c>
    </row>
    <row r="18" spans="1:8" x14ac:dyDescent="0.3">
      <c r="A18" s="14" t="s">
        <v>18</v>
      </c>
      <c r="B18" s="10">
        <v>230842</v>
      </c>
      <c r="C18" s="10">
        <v>214545</v>
      </c>
      <c r="D18" s="10">
        <v>16297</v>
      </c>
      <c r="E18" s="10">
        <v>205901</v>
      </c>
      <c r="F18" s="12">
        <v>0.48972043972353169</v>
      </c>
      <c r="G18" s="12">
        <v>0.47144659445028314</v>
      </c>
      <c r="H18" s="12">
        <v>0.52855340554971686</v>
      </c>
    </row>
    <row r="19" spans="1:8" x14ac:dyDescent="0.3">
      <c r="A19" s="14" t="s">
        <v>19</v>
      </c>
      <c r="B19" s="10">
        <v>175139</v>
      </c>
      <c r="C19" s="10">
        <v>266005</v>
      </c>
      <c r="D19" s="10">
        <v>-90866</v>
      </c>
      <c r="E19" s="10">
        <v>106341</v>
      </c>
      <c r="F19" s="12">
        <v>0.28559726705805888</v>
      </c>
      <c r="G19" s="12">
        <v>0.37779238311780589</v>
      </c>
      <c r="H19" s="12">
        <v>0.62220761688219417</v>
      </c>
    </row>
    <row r="20" spans="1:8" x14ac:dyDescent="0.3">
      <c r="A20" s="14"/>
      <c r="B20" s="10"/>
      <c r="C20" s="10"/>
      <c r="D20" s="10" t="s">
        <v>49</v>
      </c>
      <c r="E20" s="10"/>
      <c r="F20" s="12" t="s">
        <v>49</v>
      </c>
      <c r="G20" s="12" t="s">
        <v>49</v>
      </c>
      <c r="H20" s="12" t="s">
        <v>49</v>
      </c>
    </row>
    <row r="21" spans="1:8" x14ac:dyDescent="0.3">
      <c r="A21" s="9" t="s">
        <v>20</v>
      </c>
      <c r="B21" s="11">
        <v>41016</v>
      </c>
      <c r="C21" s="11">
        <v>94301</v>
      </c>
      <c r="D21" s="11">
        <v>-53285</v>
      </c>
      <c r="E21" s="11">
        <v>41003</v>
      </c>
      <c r="F21" s="13">
        <v>0.30304351682137998</v>
      </c>
      <c r="G21" s="13">
        <v>0.49992075007010572</v>
      </c>
      <c r="H21" s="13">
        <v>0.50007924992989428</v>
      </c>
    </row>
    <row r="22" spans="1:8" x14ac:dyDescent="0.3">
      <c r="A22" s="14" t="s">
        <v>21</v>
      </c>
      <c r="B22" s="10">
        <v>8236</v>
      </c>
      <c r="C22" s="10">
        <v>23079</v>
      </c>
      <c r="D22" s="10">
        <v>-14843</v>
      </c>
      <c r="E22" s="10">
        <v>9083</v>
      </c>
      <c r="F22" s="12">
        <v>0.28241402897829737</v>
      </c>
      <c r="G22" s="12">
        <v>0.52445291298573826</v>
      </c>
      <c r="H22" s="12">
        <v>0.47554708701426179</v>
      </c>
    </row>
    <row r="23" spans="1:8" x14ac:dyDescent="0.3">
      <c r="A23" s="14" t="s">
        <v>22</v>
      </c>
      <c r="B23" s="10">
        <v>18814</v>
      </c>
      <c r="C23" s="10">
        <v>47669</v>
      </c>
      <c r="D23" s="10">
        <v>-28855</v>
      </c>
      <c r="E23" s="10">
        <v>13915</v>
      </c>
      <c r="F23" s="12">
        <v>0.2259515458560665</v>
      </c>
      <c r="G23" s="12">
        <v>0.42515811665495434</v>
      </c>
      <c r="H23" s="12">
        <v>0.57484188334504571</v>
      </c>
    </row>
    <row r="24" spans="1:8" x14ac:dyDescent="0.3">
      <c r="A24" s="14" t="s">
        <v>23</v>
      </c>
      <c r="B24" s="10">
        <v>13966</v>
      </c>
      <c r="C24" s="10">
        <v>23553</v>
      </c>
      <c r="D24" s="10">
        <v>-9587</v>
      </c>
      <c r="E24" s="10">
        <v>18005</v>
      </c>
      <c r="F24" s="12">
        <v>0.43324991578035515</v>
      </c>
      <c r="G24" s="12">
        <v>0.56316661974914761</v>
      </c>
      <c r="H24" s="12">
        <v>0.43683338025085233</v>
      </c>
    </row>
    <row r="25" spans="1:8" x14ac:dyDescent="0.3">
      <c r="A25" s="14"/>
      <c r="B25" s="10"/>
      <c r="C25" s="10"/>
      <c r="D25" s="10" t="s">
        <v>49</v>
      </c>
      <c r="E25" s="10"/>
      <c r="F25" s="12" t="s">
        <v>49</v>
      </c>
      <c r="G25" s="12" t="s">
        <v>49</v>
      </c>
      <c r="H25" s="12" t="s">
        <v>49</v>
      </c>
    </row>
    <row r="26" spans="1:8" x14ac:dyDescent="0.3">
      <c r="A26" s="9" t="s">
        <v>24</v>
      </c>
      <c r="B26" s="11">
        <v>52317</v>
      </c>
      <c r="C26" s="11">
        <v>45663</v>
      </c>
      <c r="D26" s="11">
        <v>6654</v>
      </c>
      <c r="E26" s="11">
        <v>52360</v>
      </c>
      <c r="F26" s="13">
        <v>0.53416035012191021</v>
      </c>
      <c r="G26" s="13">
        <v>0.50020539373501338</v>
      </c>
      <c r="H26" s="13">
        <v>0.49979460626498656</v>
      </c>
    </row>
    <row r="27" spans="1:8" x14ac:dyDescent="0.3">
      <c r="A27" s="14" t="s">
        <v>25</v>
      </c>
      <c r="B27" s="10">
        <v>11779</v>
      </c>
      <c r="C27" s="10">
        <v>9086</v>
      </c>
      <c r="D27" s="10">
        <v>2693</v>
      </c>
      <c r="E27" s="10">
        <v>16123</v>
      </c>
      <c r="F27" s="12">
        <v>0.63957316831290412</v>
      </c>
      <c r="G27" s="12">
        <v>0.57784388215898497</v>
      </c>
      <c r="H27" s="12">
        <v>0.42215611784101498</v>
      </c>
    </row>
    <row r="28" spans="1:8" x14ac:dyDescent="0.3">
      <c r="A28" s="14" t="s">
        <v>26</v>
      </c>
      <c r="B28" s="10">
        <v>3791</v>
      </c>
      <c r="C28" s="10">
        <v>4690</v>
      </c>
      <c r="D28" s="10">
        <v>-899</v>
      </c>
      <c r="E28" s="10">
        <v>6439</v>
      </c>
      <c r="F28" s="12">
        <v>0.57857848863330041</v>
      </c>
      <c r="G28" s="12">
        <v>0.62942326490713585</v>
      </c>
      <c r="H28" s="12">
        <v>0.37057673509286415</v>
      </c>
    </row>
    <row r="29" spans="1:8" x14ac:dyDescent="0.3">
      <c r="A29" s="14" t="s">
        <v>27</v>
      </c>
      <c r="B29" s="10">
        <v>36747</v>
      </c>
      <c r="C29" s="10">
        <v>31887</v>
      </c>
      <c r="D29" s="10">
        <v>4860</v>
      </c>
      <c r="E29" s="10">
        <v>29798</v>
      </c>
      <c r="F29" s="12">
        <v>0.483067196238956</v>
      </c>
      <c r="G29" s="12">
        <v>0.44778721166128183</v>
      </c>
      <c r="H29" s="12">
        <v>0.55221278833871812</v>
      </c>
    </row>
    <row r="30" spans="1:8" x14ac:dyDescent="0.3">
      <c r="A30" s="15"/>
      <c r="B30" s="11"/>
      <c r="C30" s="10"/>
      <c r="D30" s="10" t="s">
        <v>49</v>
      </c>
      <c r="E30" s="10"/>
      <c r="F30" s="12" t="s">
        <v>49</v>
      </c>
      <c r="G30" s="12" t="s">
        <v>49</v>
      </c>
      <c r="H30" s="12" t="s">
        <v>49</v>
      </c>
    </row>
    <row r="31" spans="1:8" x14ac:dyDescent="0.3">
      <c r="A31" s="9" t="s">
        <v>28</v>
      </c>
      <c r="B31" s="11">
        <v>38004</v>
      </c>
      <c r="C31" s="11">
        <v>66998</v>
      </c>
      <c r="D31" s="11">
        <v>-28994</v>
      </c>
      <c r="E31" s="11">
        <v>30647</v>
      </c>
      <c r="F31" s="13">
        <v>0.31386143683752366</v>
      </c>
      <c r="G31" s="13">
        <v>0.44641738649109264</v>
      </c>
      <c r="H31" s="13">
        <v>0.55358261350890736</v>
      </c>
    </row>
    <row r="32" spans="1:8" x14ac:dyDescent="0.3">
      <c r="A32" s="14" t="s">
        <v>29</v>
      </c>
      <c r="B32" s="10">
        <v>5077</v>
      </c>
      <c r="C32" s="10">
        <v>11080</v>
      </c>
      <c r="D32" s="10">
        <v>-6003</v>
      </c>
      <c r="E32" s="10">
        <v>3140</v>
      </c>
      <c r="F32" s="12">
        <v>0.22081575246132207</v>
      </c>
      <c r="G32" s="12">
        <v>0.38213459900206886</v>
      </c>
      <c r="H32" s="12">
        <v>0.61786540099793108</v>
      </c>
    </row>
    <row r="33" spans="1:8" x14ac:dyDescent="0.3">
      <c r="A33" s="14" t="s">
        <v>30</v>
      </c>
      <c r="B33" s="10">
        <v>12505</v>
      </c>
      <c r="C33" s="10">
        <v>27742</v>
      </c>
      <c r="D33" s="10">
        <v>-15237</v>
      </c>
      <c r="E33" s="10">
        <v>12853</v>
      </c>
      <c r="F33" s="12">
        <v>0.31661534671757607</v>
      </c>
      <c r="G33" s="12">
        <v>0.50686173988484895</v>
      </c>
      <c r="H33" s="12">
        <v>0.49313826011515105</v>
      </c>
    </row>
    <row r="34" spans="1:8" x14ac:dyDescent="0.3">
      <c r="A34" s="14" t="s">
        <v>31</v>
      </c>
      <c r="B34" s="10">
        <v>3331</v>
      </c>
      <c r="C34" s="10">
        <v>4183</v>
      </c>
      <c r="D34" s="10">
        <v>-852</v>
      </c>
      <c r="E34" s="10">
        <v>3361</v>
      </c>
      <c r="F34" s="12">
        <v>0.44551961823966063</v>
      </c>
      <c r="G34" s="12">
        <v>0.50224148236700539</v>
      </c>
      <c r="H34" s="12">
        <v>0.49775851763299461</v>
      </c>
    </row>
    <row r="35" spans="1:8" x14ac:dyDescent="0.3">
      <c r="A35" s="14" t="s">
        <v>32</v>
      </c>
      <c r="B35" s="10">
        <v>6198</v>
      </c>
      <c r="C35" s="10">
        <v>15489</v>
      </c>
      <c r="D35" s="10">
        <v>-9291</v>
      </c>
      <c r="E35" s="10">
        <v>4657</v>
      </c>
      <c r="F35" s="12">
        <v>0.23116251365035242</v>
      </c>
      <c r="G35" s="12">
        <v>0.42901888530631044</v>
      </c>
      <c r="H35" s="12">
        <v>0.57098111469368951</v>
      </c>
    </row>
    <row r="36" spans="1:8" x14ac:dyDescent="0.3">
      <c r="A36" s="14" t="s">
        <v>33</v>
      </c>
      <c r="B36" s="10">
        <v>10893</v>
      </c>
      <c r="C36" s="10">
        <v>8504</v>
      </c>
      <c r="D36" s="10">
        <v>2389</v>
      </c>
      <c r="E36" s="10">
        <v>6636</v>
      </c>
      <c r="F36" s="12">
        <v>0.43830911492734476</v>
      </c>
      <c r="G36" s="12">
        <v>0.37857265103542703</v>
      </c>
      <c r="H36" s="12">
        <v>0.62142734896457297</v>
      </c>
    </row>
    <row r="37" spans="1:8" x14ac:dyDescent="0.3">
      <c r="A37" s="14"/>
      <c r="B37" s="10"/>
      <c r="C37" s="10"/>
      <c r="D37" s="10" t="s">
        <v>49</v>
      </c>
      <c r="E37" s="10"/>
      <c r="F37" s="12" t="s">
        <v>49</v>
      </c>
      <c r="G37" s="12" t="s">
        <v>49</v>
      </c>
      <c r="H37" s="12" t="s">
        <v>49</v>
      </c>
    </row>
    <row r="38" spans="1:8" x14ac:dyDescent="0.3">
      <c r="A38" s="9" t="s">
        <v>34</v>
      </c>
      <c r="B38" s="11">
        <v>34057</v>
      </c>
      <c r="C38" s="11">
        <v>41397</v>
      </c>
      <c r="D38" s="11">
        <v>-7340</v>
      </c>
      <c r="E38" s="11">
        <v>38722</v>
      </c>
      <c r="F38" s="13">
        <v>0.48330608220272347</v>
      </c>
      <c r="G38" s="13">
        <v>0.53204908009178475</v>
      </c>
      <c r="H38" s="13">
        <v>0.4679509199082153</v>
      </c>
    </row>
    <row r="39" spans="1:8" x14ac:dyDescent="0.3">
      <c r="A39" s="14" t="s">
        <v>35</v>
      </c>
      <c r="B39" s="10">
        <v>4531</v>
      </c>
      <c r="C39" s="10">
        <v>9624</v>
      </c>
      <c r="D39" s="10">
        <v>-5093</v>
      </c>
      <c r="E39" s="10">
        <v>4665</v>
      </c>
      <c r="F39" s="12">
        <v>0.32647491077052276</v>
      </c>
      <c r="G39" s="12">
        <v>0.50728577642453243</v>
      </c>
      <c r="H39" s="12">
        <v>0.49271422357546757</v>
      </c>
    </row>
    <row r="40" spans="1:8" x14ac:dyDescent="0.3">
      <c r="A40" s="14" t="s">
        <v>36</v>
      </c>
      <c r="B40" s="10">
        <v>3080</v>
      </c>
      <c r="C40" s="10">
        <v>5674</v>
      </c>
      <c r="D40" s="10">
        <v>-2594</v>
      </c>
      <c r="E40" s="10">
        <v>2508</v>
      </c>
      <c r="F40" s="12">
        <v>0.3065265216328526</v>
      </c>
      <c r="G40" s="12">
        <v>0.44881889763779526</v>
      </c>
      <c r="H40" s="12">
        <v>0.55118110236220474</v>
      </c>
    </row>
    <row r="41" spans="1:8" x14ac:dyDescent="0.3">
      <c r="A41" s="14" t="s">
        <v>37</v>
      </c>
      <c r="B41" s="10">
        <v>17539</v>
      </c>
      <c r="C41" s="10">
        <v>15862</v>
      </c>
      <c r="D41" s="10">
        <v>1677</v>
      </c>
      <c r="E41" s="10">
        <v>21944</v>
      </c>
      <c r="F41" s="12">
        <v>0.5804369676770883</v>
      </c>
      <c r="G41" s="12">
        <v>0.55578350176025126</v>
      </c>
      <c r="H41" s="12">
        <v>0.44421649823974874</v>
      </c>
    </row>
    <row r="42" spans="1:8" x14ac:dyDescent="0.3">
      <c r="A42" s="16" t="s">
        <v>38</v>
      </c>
      <c r="B42" s="17">
        <v>8907</v>
      </c>
      <c r="C42" s="17">
        <v>10237</v>
      </c>
      <c r="D42" s="17">
        <v>-1330</v>
      </c>
      <c r="E42" s="17">
        <v>9605</v>
      </c>
      <c r="F42" s="18">
        <v>0.48407418606995262</v>
      </c>
      <c r="G42" s="18">
        <v>0.51885263612791699</v>
      </c>
      <c r="H42" s="18">
        <v>0.48114736387208296</v>
      </c>
    </row>
    <row r="44" spans="1:8" x14ac:dyDescent="0.3">
      <c r="A44" s="19" t="s">
        <v>39</v>
      </c>
    </row>
    <row r="45" spans="1:8" x14ac:dyDescent="0.3">
      <c r="A45" s="20" t="s">
        <v>40</v>
      </c>
    </row>
  </sheetData>
  <pageMargins left="0.7" right="0.7" top="0.75" bottom="0.75" header="0.3" footer="0.3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D620ED-0593-4B39-BCB9-E80A298AF1F8}"/>
</file>

<file path=customXml/itemProps2.xml><?xml version="1.0" encoding="utf-8"?>
<ds:datastoreItem xmlns:ds="http://schemas.openxmlformats.org/officeDocument/2006/customXml" ds:itemID="{6BA08184-A007-4DEB-83A5-1A23A8D88359}"/>
</file>

<file path=customXml/itemProps3.xml><?xml version="1.0" encoding="utf-8"?>
<ds:datastoreItem xmlns:ds="http://schemas.openxmlformats.org/officeDocument/2006/customXml" ds:itemID="{1026528E-32EC-49D6-9594-C28C0FDC7E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Change PJ</vt:lpstr>
      <vt:lpstr>2013 LEHD PJ</vt:lpstr>
      <vt:lpstr>2010 LEHD PJ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P. Sundara, AICP</dc:creator>
  <cp:lastModifiedBy>Alfred P. Sundara, AICP</cp:lastModifiedBy>
  <dcterms:created xsi:type="dcterms:W3CDTF">2015-09-10T19:37:42Z</dcterms:created>
  <dcterms:modified xsi:type="dcterms:W3CDTF">2015-09-21T15:09:20Z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