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300" windowHeight="8472"/>
  </bookViews>
  <sheets>
    <sheet name="Change" sheetId="3" r:id="rId1"/>
    <sheet name="2013 LEHD" sheetId="2" r:id="rId2"/>
    <sheet name="2010 LEHD" sheetId="1" r:id="rId3"/>
  </sheets>
  <calcPr calcId="145621"/>
</workbook>
</file>

<file path=xl/calcChain.xml><?xml version="1.0" encoding="utf-8"?>
<calcChain xmlns="http://schemas.openxmlformats.org/spreadsheetml/2006/main"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H6" i="3"/>
  <c r="G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6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D23" i="3" s="1"/>
  <c r="C24" i="3"/>
  <c r="C25" i="3"/>
  <c r="C26" i="3"/>
  <c r="C27" i="3"/>
  <c r="D27" i="3" s="1"/>
  <c r="C28" i="3"/>
  <c r="C29" i="3"/>
  <c r="D29" i="3" s="1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6" i="3"/>
  <c r="D42" i="3"/>
  <c r="D41" i="3"/>
  <c r="D40" i="3"/>
  <c r="D39" i="3"/>
  <c r="D37" i="3"/>
  <c r="D36" i="3"/>
  <c r="D35" i="3"/>
  <c r="D34" i="3"/>
  <c r="D33" i="3"/>
  <c r="D32" i="3"/>
  <c r="D30" i="3"/>
  <c r="D28" i="3"/>
  <c r="D25" i="3"/>
  <c r="D24" i="3"/>
  <c r="D22" i="3"/>
  <c r="D20" i="3"/>
  <c r="D19" i="3"/>
  <c r="D18" i="3"/>
  <c r="D17" i="3"/>
  <c r="D15" i="3"/>
  <c r="D14" i="3"/>
  <c r="D13" i="3"/>
  <c r="D12" i="3"/>
  <c r="D11" i="3"/>
  <c r="D10" i="3"/>
  <c r="D9" i="3"/>
  <c r="D8" i="3" s="1"/>
  <c r="D7" i="3"/>
  <c r="H42" i="2"/>
  <c r="G42" i="2"/>
  <c r="F42" i="2"/>
  <c r="D42" i="2"/>
  <c r="H41" i="2"/>
  <c r="G41" i="2"/>
  <c r="F41" i="2"/>
  <c r="D41" i="2"/>
  <c r="H40" i="2"/>
  <c r="G40" i="2"/>
  <c r="F40" i="2"/>
  <c r="D40" i="2"/>
  <c r="H39" i="2"/>
  <c r="G39" i="2"/>
  <c r="F39" i="2"/>
  <c r="D39" i="2"/>
  <c r="F38" i="2"/>
  <c r="E38" i="2"/>
  <c r="G38" i="2" s="1"/>
  <c r="C38" i="2"/>
  <c r="B38" i="2"/>
  <c r="H38" i="2" s="1"/>
  <c r="H37" i="2"/>
  <c r="G37" i="2"/>
  <c r="F37" i="2"/>
  <c r="D37" i="2"/>
  <c r="H36" i="2"/>
  <c r="G36" i="2"/>
  <c r="F36" i="2"/>
  <c r="D36" i="2"/>
  <c r="H35" i="2"/>
  <c r="G35" i="2"/>
  <c r="F35" i="2"/>
  <c r="D35" i="2"/>
  <c r="H34" i="2"/>
  <c r="G34" i="2"/>
  <c r="F34" i="2"/>
  <c r="D34" i="2"/>
  <c r="H33" i="2"/>
  <c r="G33" i="2"/>
  <c r="F33" i="2"/>
  <c r="D33" i="2"/>
  <c r="H32" i="2"/>
  <c r="G32" i="2"/>
  <c r="F32" i="2"/>
  <c r="D32" i="2"/>
  <c r="E31" i="2"/>
  <c r="F31" i="2" s="1"/>
  <c r="C31" i="2"/>
  <c r="B31" i="2"/>
  <c r="H31" i="2" s="1"/>
  <c r="H30" i="2"/>
  <c r="G30" i="2"/>
  <c r="F30" i="2"/>
  <c r="D30" i="2"/>
  <c r="H29" i="2"/>
  <c r="G29" i="2"/>
  <c r="F29" i="2"/>
  <c r="D29" i="2"/>
  <c r="H28" i="2"/>
  <c r="G28" i="2"/>
  <c r="F28" i="2"/>
  <c r="D28" i="2"/>
  <c r="H27" i="2"/>
  <c r="G27" i="2"/>
  <c r="F27" i="2"/>
  <c r="D27" i="2"/>
  <c r="F26" i="2"/>
  <c r="E26" i="2"/>
  <c r="G26" i="2" s="1"/>
  <c r="C26" i="2"/>
  <c r="B26" i="2"/>
  <c r="H26" i="2" s="1"/>
  <c r="H25" i="2"/>
  <c r="G25" i="2"/>
  <c r="F25" i="2"/>
  <c r="D25" i="2"/>
  <c r="H24" i="2"/>
  <c r="G24" i="2"/>
  <c r="F24" i="2"/>
  <c r="D24" i="2"/>
  <c r="H23" i="2"/>
  <c r="G23" i="2"/>
  <c r="F23" i="2"/>
  <c r="D23" i="2"/>
  <c r="H22" i="2"/>
  <c r="G22" i="2"/>
  <c r="F22" i="2"/>
  <c r="D22" i="2"/>
  <c r="E21" i="2"/>
  <c r="F21" i="2" s="1"/>
  <c r="C21" i="2"/>
  <c r="B21" i="2"/>
  <c r="H21" i="2" s="1"/>
  <c r="H20" i="2"/>
  <c r="G20" i="2"/>
  <c r="F20" i="2"/>
  <c r="D20" i="2"/>
  <c r="H19" i="2"/>
  <c r="G19" i="2"/>
  <c r="F19" i="2"/>
  <c r="D19" i="2"/>
  <c r="H18" i="2"/>
  <c r="G18" i="2"/>
  <c r="F18" i="2"/>
  <c r="D18" i="2"/>
  <c r="H17" i="2"/>
  <c r="G17" i="2"/>
  <c r="F17" i="2"/>
  <c r="D17" i="2"/>
  <c r="F16" i="2"/>
  <c r="E16" i="2"/>
  <c r="G16" i="2" s="1"/>
  <c r="C16" i="2"/>
  <c r="B16" i="2"/>
  <c r="H16" i="2" s="1"/>
  <c r="H15" i="2"/>
  <c r="G15" i="2"/>
  <c r="F15" i="2"/>
  <c r="D15" i="2"/>
  <c r="H14" i="2"/>
  <c r="G14" i="2"/>
  <c r="F14" i="2"/>
  <c r="D14" i="2"/>
  <c r="H13" i="2"/>
  <c r="G13" i="2"/>
  <c r="F13" i="2"/>
  <c r="D13" i="2"/>
  <c r="H12" i="2"/>
  <c r="G12" i="2"/>
  <c r="F12" i="2"/>
  <c r="D12" i="2"/>
  <c r="H11" i="2"/>
  <c r="G11" i="2"/>
  <c r="F11" i="2"/>
  <c r="D11" i="2"/>
  <c r="H10" i="2"/>
  <c r="G10" i="2"/>
  <c r="F10" i="2"/>
  <c r="D10" i="2"/>
  <c r="H9" i="2"/>
  <c r="G9" i="2"/>
  <c r="F9" i="2"/>
  <c r="D9" i="2"/>
  <c r="D8" i="2" s="1"/>
  <c r="E8" i="2"/>
  <c r="F8" i="2" s="1"/>
  <c r="C8" i="2"/>
  <c r="C6" i="2" s="1"/>
  <c r="B8" i="2"/>
  <c r="H8" i="2" s="1"/>
  <c r="H7" i="2"/>
  <c r="G7" i="2"/>
  <c r="F7" i="2"/>
  <c r="D7" i="2"/>
  <c r="B6" i="2"/>
  <c r="D21" i="3" l="1"/>
  <c r="D31" i="3"/>
  <c r="D16" i="3"/>
  <c r="D6" i="3" s="1"/>
  <c r="D26" i="3"/>
  <c r="D38" i="3"/>
  <c r="G8" i="2"/>
  <c r="D16" i="2"/>
  <c r="D6" i="2" s="1"/>
  <c r="G21" i="2"/>
  <c r="D26" i="2"/>
  <c r="G31" i="2"/>
  <c r="D38" i="2"/>
  <c r="E6" i="2"/>
  <c r="D21" i="2"/>
  <c r="D31" i="2"/>
  <c r="G6" i="2" l="1"/>
  <c r="F6" i="2"/>
  <c r="H6" i="2"/>
  <c r="H42" i="1" l="1"/>
  <c r="G42" i="1"/>
  <c r="F42" i="1"/>
  <c r="D42" i="1"/>
  <c r="H41" i="1"/>
  <c r="G41" i="1"/>
  <c r="F41" i="1"/>
  <c r="D41" i="1"/>
  <c r="H40" i="1"/>
  <c r="G40" i="1"/>
  <c r="F40" i="1"/>
  <c r="D40" i="1"/>
  <c r="H39" i="1"/>
  <c r="G39" i="1"/>
  <c r="F39" i="1"/>
  <c r="D39" i="1"/>
  <c r="H38" i="1"/>
  <c r="G38" i="1"/>
  <c r="F38" i="1"/>
  <c r="D38" i="1"/>
  <c r="H37" i="1"/>
  <c r="G37" i="1"/>
  <c r="F37" i="1"/>
  <c r="D37" i="1"/>
  <c r="H36" i="1"/>
  <c r="G36" i="1"/>
  <c r="F36" i="1"/>
  <c r="D36" i="1"/>
  <c r="H35" i="1"/>
  <c r="G35" i="1"/>
  <c r="F35" i="1"/>
  <c r="D35" i="1"/>
  <c r="H34" i="1"/>
  <c r="G34" i="1"/>
  <c r="F34" i="1"/>
  <c r="D34" i="1"/>
  <c r="H33" i="1"/>
  <c r="G33" i="1"/>
  <c r="F33" i="1"/>
  <c r="D33" i="1"/>
  <c r="H32" i="1"/>
  <c r="G32" i="1"/>
  <c r="F32" i="1"/>
  <c r="D32" i="1"/>
  <c r="H31" i="1"/>
  <c r="G31" i="1"/>
  <c r="F31" i="1"/>
  <c r="D31" i="1"/>
  <c r="H30" i="1"/>
  <c r="G30" i="1"/>
  <c r="F30" i="1"/>
  <c r="D30" i="1"/>
  <c r="H29" i="1"/>
  <c r="G29" i="1"/>
  <c r="F29" i="1"/>
  <c r="D29" i="1"/>
  <c r="H28" i="1"/>
  <c r="G28" i="1"/>
  <c r="F28" i="1"/>
  <c r="D28" i="1"/>
  <c r="H27" i="1"/>
  <c r="G27" i="1"/>
  <c r="F27" i="1"/>
  <c r="D27" i="1"/>
  <c r="H26" i="1"/>
  <c r="G26" i="1"/>
  <c r="F26" i="1"/>
  <c r="D26" i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G21" i="1"/>
  <c r="F21" i="1"/>
  <c r="D21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<sst xmlns="http://schemas.openxmlformats.org/spreadsheetml/2006/main" count="129" uniqueCount="49">
  <si>
    <t>Table 5. Journey-To-Work Commutation Summary For Maryland'S Jurisdictions - 2010</t>
  </si>
  <si>
    <t>All Jobs</t>
  </si>
  <si>
    <t>Jurisdictions</t>
  </si>
  <si>
    <t>Communting INTO*</t>
  </si>
  <si>
    <t>Communting OUT OF*</t>
  </si>
  <si>
    <t>NET (IN-OUT)</t>
  </si>
  <si>
    <t>Residents who work in own Jurisdiction</t>
  </si>
  <si>
    <t>Percent who work in Jurisdiction of Residence</t>
  </si>
  <si>
    <t>Percent of Jurisdiction Jobs held by Residents</t>
  </si>
  <si>
    <t>Percent of Jurisdiction Jobs held by Non-Residents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</si>
  <si>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</si>
  <si>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</si>
  <si>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</si>
  <si>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</si>
  <si>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</si>
  <si>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</si>
  <si>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</si>
  <si>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</si>
  <si>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</si>
  <si>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</si>
  <si>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</si>
  <si>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</si>
  <si>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 REGION</t>
  </si>
  <si>
    <t>Calvert County</t>
  </si>
  <si>
    <t>Charles County</t>
  </si>
  <si>
    <t>St. Mary's County</t>
  </si>
  <si>
    <t>WESTERN MARYLAND REGION</t>
  </si>
  <si>
    <t>Allegany County</t>
  </si>
  <si>
    <t>Garrett County</t>
  </si>
  <si>
    <t>Washington County</t>
  </si>
  <si>
    <t>UPPER EASTERN SHORE REGION</t>
  </si>
  <si>
    <t>Caroline County</t>
  </si>
  <si>
    <t>Cecil County</t>
  </si>
  <si>
    <t>Kent County</t>
  </si>
  <si>
    <t>Queen Anne's County</t>
  </si>
  <si>
    <t>Talbot County</t>
  </si>
  <si>
    <t>LOWER EASTERN SHORE REGION</t>
  </si>
  <si>
    <t>Dorchester County</t>
  </si>
  <si>
    <t>Somerset County</t>
  </si>
  <si>
    <t>Wicomico County</t>
  </si>
  <si>
    <t>Worcester County</t>
  </si>
  <si>
    <t>* Inter-county commuters only.  These columns do not include residents who live and work in their own jurisdictions (shown in data column 5).</t>
  </si>
  <si>
    <t>Prepared by the Maryland Department of Planning,  September 2015</t>
  </si>
  <si>
    <t>Table 4. Journey-To-Work Commutation Summary For Maryland'S Jurisdictions - 2013</t>
  </si>
  <si>
    <t>Change 2013 to 2010 All Jobs</t>
  </si>
  <si>
    <t xml:space="preserve">Table 6. Journey-To-Work Commutation Summary For Maryland'S Jurisdictions </t>
  </si>
  <si>
    <t>Percent Change of who work in Jurisdiction of Residence</t>
  </si>
  <si>
    <t>Percent Change of Jurisdiction Jobs held by Residents</t>
  </si>
  <si>
    <t>Percent change of Jurisdiction Jobs held by Non-Residents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</si>
</sst>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Helv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1" fillId="0" borderId="0"/>
    <xf numFmtId="0" fontId="9" fillId="0" borderId="0"/>
    <xf numFmtId="0" fontId="8" fillId="0" borderId="0"/>
    <xf numFmtId="0" fontId="9" fillId="0" borderId="0"/>
    <xf numFmtId="0" fontId="1" fillId="2" borderId="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3" fontId="2" fillId="0" borderId="5" xfId="0" applyNumberFormat="1" applyFont="1" applyBorder="1"/>
    <xf numFmtId="164" fontId="2" fillId="0" borderId="5" xfId="1" applyNumberFormat="1" applyFont="1" applyBorder="1"/>
    <xf numFmtId="0" fontId="5" fillId="0" borderId="6" xfId="0" applyFont="1" applyBorder="1"/>
    <xf numFmtId="3" fontId="0" fillId="0" borderId="7" xfId="0" applyNumberFormat="1" applyFont="1" applyBorder="1"/>
    <xf numFmtId="3" fontId="2" fillId="0" borderId="7" xfId="0" applyNumberFormat="1" applyFont="1" applyBorder="1"/>
    <xf numFmtId="164" fontId="0" fillId="0" borderId="7" xfId="1" applyNumberFormat="1" applyFont="1" applyBorder="1"/>
    <xf numFmtId="164" fontId="2" fillId="0" borderId="7" xfId="1" applyNumberFormat="1" applyFont="1" applyBorder="1"/>
    <xf numFmtId="0" fontId="0" fillId="0" borderId="6" xfId="0" applyFont="1" applyBorder="1"/>
    <xf numFmtId="0" fontId="2" fillId="0" borderId="6" xfId="0" applyFont="1" applyBorder="1"/>
    <xf numFmtId="0" fontId="0" fillId="0" borderId="8" xfId="0" applyFont="1" applyBorder="1"/>
    <xf numFmtId="3" fontId="0" fillId="0" borderId="9" xfId="0" applyNumberFormat="1" applyFont="1" applyBorder="1"/>
    <xf numFmtId="164" fontId="0" fillId="0" borderId="9" xfId="1" applyNumberFormat="1" applyFont="1" applyBorder="1"/>
    <xf numFmtId="0" fontId="7" fillId="0" borderId="0" xfId="2" applyFont="1"/>
    <xf numFmtId="0" fontId="7" fillId="0" borderId="0" xfId="2" applyFont="1" applyFill="1" applyBorder="1"/>
    <xf numFmtId="3" fontId="0" fillId="0" borderId="0" xfId="0" applyNumberFormat="1"/>
  </cellXfs>
  <cellStyles count="12">
    <cellStyle name="Currency 2" xfId="3"/>
    <cellStyle name="Normal" xfId="0" builtinId="0"/>
    <cellStyle name="Normal 2" xfId="4"/>
    <cellStyle name="Normal 2 2" xfId="5"/>
    <cellStyle name="Normal 2 3" xfId="6"/>
    <cellStyle name="Normal 3" xfId="7"/>
    <cellStyle name="Normal 4" xfId="2"/>
    <cellStyle name="Note 2" xfId="8"/>
    <cellStyle name="Percent" xfId="1" builtinId="5"/>
    <cellStyle name="Percent 2" xfId="9"/>
    <cellStyle name="Percent 2 2" xfId="10"/>
    <cellStyle name="Percent 2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workbookViewId="0"/>
  </sheetViews>
  <sheetFormatPr defaultRowHeight="14.4" x14ac:dyDescent="0.3"/>
  <cols>
    <col min="1" max="1" width="34.33203125" customWidth="1"/>
    <col min="2" max="8" width="14.33203125" customWidth="1"/>
  </cols>
  <sheetData>
    <row r="1" spans="1:8" ht="21" x14ac:dyDescent="0.4">
      <c r="A1" s="1" t="s">
        <v>45</v>
      </c>
      <c r="B1" s="2"/>
      <c r="C1" s="2"/>
    </row>
    <row r="2" spans="1:8" ht="21" x14ac:dyDescent="0.4">
      <c r="A2" s="1"/>
      <c r="B2" s="3" t="s">
        <v>44</v>
      </c>
      <c r="C2" s="2"/>
    </row>
    <row r="3" spans="1:8" ht="21" x14ac:dyDescent="0.4">
      <c r="A3" s="1"/>
      <c r="B3" s="2"/>
      <c r="C3" s="2"/>
      <c r="D3" s="21"/>
    </row>
    <row r="4" spans="1:8" x14ac:dyDescent="0.3">
      <c r="A4" s="2"/>
      <c r="B4" s="2"/>
      <c r="C4" s="2"/>
    </row>
    <row r="5" spans="1:8" ht="58.2" customHeight="1" x14ac:dyDescent="0.3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46</v>
      </c>
      <c r="G5" s="5" t="s">
        <v>47</v>
      </c>
      <c r="H5" s="5" t="s">
        <v>48</v>
      </c>
    </row>
    <row r="6" spans="1:8" x14ac:dyDescent="0.3">
      <c r="A6" s="6" t="s">
        <v>10</v>
      </c>
      <c r="B6" s="7">
        <f>IF(A6="","",'2013 LEHD'!B6-'2010 LEHD'!B6)</f>
        <v>49399</v>
      </c>
      <c r="C6" s="7">
        <f>IF(B6="","",'2013 LEHD'!C6-'2010 LEHD'!C6)</f>
        <v>45764</v>
      </c>
      <c r="D6" s="7">
        <f>SUM(D8,D16,D21,D26,D31,D38)</f>
        <v>3635</v>
      </c>
      <c r="E6" s="7">
        <f>IF(D6="","",'2013 LEHD'!E6-'2010 LEHD'!E6)</f>
        <v>13604</v>
      </c>
      <c r="F6" s="8">
        <f>IF(A6="","",E6/('2010 LEHD'!C6+'2010 LEHD'!E6))</f>
        <v>5.1879843475720697E-3</v>
      </c>
      <c r="G6" s="8">
        <f>IF(A6="","",E6/('2010 LEHD'!E6+'2010 LEHD'!B6))</f>
        <v>5.6115676502447327E-3</v>
      </c>
      <c r="H6" s="8">
        <f>IF(A6="","",B6/('2010 LEHD'!B6+'2010 LEHD'!E6))</f>
        <v>2.0376788470629195E-2</v>
      </c>
    </row>
    <row r="7" spans="1:8" x14ac:dyDescent="0.3">
      <c r="A7" s="9"/>
      <c r="B7" s="11" t="str">
        <f>IF(A7="","",'2013 LEHD'!B7-'2010 LEHD'!B7)</f>
        <v/>
      </c>
      <c r="C7" s="11" t="str">
        <f>IF(B7="","",'2013 LEHD'!C7-'2010 LEHD'!C7)</f>
        <v/>
      </c>
      <c r="D7" s="10" t="str">
        <f t="shared" ref="D7:D42" si="0">IF(A7="","",B7-C7)</f>
        <v/>
      </c>
      <c r="E7" s="11" t="str">
        <f>IF(D7="","",'2013 LEHD'!E7-'2010 LEHD'!E7)</f>
        <v/>
      </c>
      <c r="F7" s="12" t="str">
        <f>IF(A7="","",E7/('2010 LEHD'!C7+'2010 LEHD'!E7))</f>
        <v/>
      </c>
      <c r="G7" s="12" t="str">
        <f>IF(A7="","",E7/('2010 LEHD'!E7+'2010 LEHD'!B7))</f>
        <v/>
      </c>
      <c r="H7" s="12" t="str">
        <f>IF(A7="","",B7/('2010 LEHD'!B7+'2010 LEHD'!E7))</f>
        <v/>
      </c>
    </row>
    <row r="8" spans="1:8" x14ac:dyDescent="0.3">
      <c r="A8" s="9" t="s">
        <v>11</v>
      </c>
      <c r="B8" s="11">
        <f>IF(A8="","",'2013 LEHD'!B8-'2010 LEHD'!B8)</f>
        <v>40731</v>
      </c>
      <c r="C8" s="11">
        <f>IF(B8="","",'2013 LEHD'!C8-'2010 LEHD'!C8)</f>
        <v>18613</v>
      </c>
      <c r="D8" s="11">
        <f>SUM(D9:D14)</f>
        <v>22118</v>
      </c>
      <c r="E8" s="11">
        <f>IF(D8="","",'2013 LEHD'!E8-'2010 LEHD'!E8)</f>
        <v>10249</v>
      </c>
      <c r="F8" s="13">
        <f>IF(A8="","",E8/('2010 LEHD'!C8+'2010 LEHD'!E8))</f>
        <v>8.462177394451903E-3</v>
      </c>
      <c r="G8" s="13">
        <f>IF(A8="","",E8/('2010 LEHD'!E8+'2010 LEHD'!B8))</f>
        <v>8.5355199721506691E-3</v>
      </c>
      <c r="H8" s="13">
        <f>IF(A8="","",B8/('2010 LEHD'!B8+'2010 LEHD'!E8))</f>
        <v>3.3921383938498285E-2</v>
      </c>
    </row>
    <row r="9" spans="1:8" x14ac:dyDescent="0.3">
      <c r="A9" s="14" t="s">
        <v>12</v>
      </c>
      <c r="B9" s="10">
        <f>IF(A9="","",'2013 LEHD'!B9-'2010 LEHD'!B9)</f>
        <v>12407</v>
      </c>
      <c r="C9" s="10">
        <f>IF(B9="","",'2013 LEHD'!C9-'2010 LEHD'!C9)</f>
        <v>2340</v>
      </c>
      <c r="D9" s="10">
        <f t="shared" si="0"/>
        <v>10067</v>
      </c>
      <c r="E9" s="10">
        <f>IF(D9="","",'2013 LEHD'!E9-'2010 LEHD'!E9)</f>
        <v>4270</v>
      </c>
      <c r="F9" s="12">
        <f>IF(A9="","",E9/('2010 LEHD'!C9+'2010 LEHD'!E9))</f>
        <v>1.7443950585005558E-2</v>
      </c>
      <c r="G9" s="12">
        <f>IF(A9="","",E9/('2010 LEHD'!E9+'2010 LEHD'!B9))</f>
        <v>1.8136178490577259E-2</v>
      </c>
      <c r="H9" s="12">
        <f>IF(A9="","",B9/('2010 LEHD'!B9+'2010 LEHD'!E9))</f>
        <v>5.2696853988897431E-2</v>
      </c>
    </row>
    <row r="10" spans="1:8" x14ac:dyDescent="0.3">
      <c r="A10" s="14" t="s">
        <v>13</v>
      </c>
      <c r="B10" s="10">
        <f>IF(A10="","",'2013 LEHD'!B10-'2010 LEHD'!B10)</f>
        <v>-1639</v>
      </c>
      <c r="C10" s="10">
        <f>IF(B10="","",'2013 LEHD'!C10-'2010 LEHD'!C10)</f>
        <v>9489</v>
      </c>
      <c r="D10" s="10">
        <f t="shared" si="0"/>
        <v>-11128</v>
      </c>
      <c r="E10" s="10">
        <f>IF(D10="","",'2013 LEHD'!E10-'2010 LEHD'!E10)</f>
        <v>215</v>
      </c>
      <c r="F10" s="12">
        <f>IF(A10="","",E10/('2010 LEHD'!C10+'2010 LEHD'!E10))</f>
        <v>5.5604838396821992E-4</v>
      </c>
      <c r="G10" s="12">
        <f>IF(A10="","",E10/('2010 LEHD'!E10+'2010 LEHD'!B10))</f>
        <v>5.7326607011443987E-4</v>
      </c>
      <c r="H10" s="12">
        <f>IF(A10="","",B10/('2010 LEHD'!B10+'2010 LEHD'!E10))</f>
        <v>-4.3701539019421719E-3</v>
      </c>
    </row>
    <row r="11" spans="1:8" x14ac:dyDescent="0.3">
      <c r="A11" s="14" t="s">
        <v>14</v>
      </c>
      <c r="B11" s="10">
        <f>IF(A11="","",'2013 LEHD'!B11-'2010 LEHD'!B11)</f>
        <v>1210</v>
      </c>
      <c r="C11" s="10">
        <f>IF(B11="","",'2013 LEHD'!C11-'2010 LEHD'!C11)</f>
        <v>2132</v>
      </c>
      <c r="D11" s="10">
        <f t="shared" si="0"/>
        <v>-922</v>
      </c>
      <c r="E11" s="10">
        <f>IF(D11="","",'2013 LEHD'!E11-'2010 LEHD'!E11)</f>
        <v>531</v>
      </c>
      <c r="F11" s="12">
        <f>IF(A11="","",E11/('2010 LEHD'!C11+'2010 LEHD'!E11))</f>
        <v>6.3526624953641119E-3</v>
      </c>
      <c r="G11" s="12">
        <f>IF(A11="","",E11/('2010 LEHD'!E11+'2010 LEHD'!B11))</f>
        <v>1.018685492844262E-2</v>
      </c>
      <c r="H11" s="12">
        <f>IF(A11="","",B11/('2010 LEHD'!B11+'2010 LEHD'!E11))</f>
        <v>2.321298392356981E-2</v>
      </c>
    </row>
    <row r="12" spans="1:8" x14ac:dyDescent="0.3">
      <c r="A12" s="14" t="s">
        <v>15</v>
      </c>
      <c r="B12" s="10">
        <f>IF(A12="","",'2013 LEHD'!B12-'2010 LEHD'!B12)</f>
        <v>3580</v>
      </c>
      <c r="C12" s="10">
        <f>IF(B12="","",'2013 LEHD'!C12-'2010 LEHD'!C12)</f>
        <v>215</v>
      </c>
      <c r="D12" s="10">
        <f t="shared" si="0"/>
        <v>3365</v>
      </c>
      <c r="E12" s="10">
        <f>IF(D12="","",'2013 LEHD'!E12-'2010 LEHD'!E12)</f>
        <v>1722</v>
      </c>
      <c r="F12" s="12">
        <f>IF(A12="","",E12/('2010 LEHD'!C12+'2010 LEHD'!E12))</f>
        <v>1.5244604189167656E-2</v>
      </c>
      <c r="G12" s="12">
        <f>IF(A12="","",E12/('2010 LEHD'!E12+'2010 LEHD'!B12))</f>
        <v>2.46468289750526E-2</v>
      </c>
      <c r="H12" s="12">
        <f>IF(A12="","",B12/('2010 LEHD'!B12+'2010 LEHD'!E12))</f>
        <v>5.1240213548599485E-2</v>
      </c>
    </row>
    <row r="13" spans="1:8" x14ac:dyDescent="0.3">
      <c r="A13" s="14" t="s">
        <v>16</v>
      </c>
      <c r="B13" s="10">
        <f>IF(A13="","",'2013 LEHD'!B13-'2010 LEHD'!B13)</f>
        <v>10587</v>
      </c>
      <c r="C13" s="10">
        <f>IF(B13="","",'2013 LEHD'!C13-'2010 LEHD'!C13)</f>
        <v>4878</v>
      </c>
      <c r="D13" s="10">
        <f t="shared" si="0"/>
        <v>5709</v>
      </c>
      <c r="E13" s="10">
        <f>IF(D13="","",'2013 LEHD'!E13-'2010 LEHD'!E13)</f>
        <v>2711</v>
      </c>
      <c r="F13" s="12">
        <f>IF(A13="","",E13/('2010 LEHD'!C13+'2010 LEHD'!E13))</f>
        <v>1.9394763199313207E-2</v>
      </c>
      <c r="G13" s="12">
        <f>IF(A13="","",E13/('2010 LEHD'!E13+'2010 LEHD'!B13))</f>
        <v>1.8276199143829844E-2</v>
      </c>
      <c r="H13" s="12">
        <f>IF(A13="","",B13/('2010 LEHD'!B13+'2010 LEHD'!E13))</f>
        <v>7.1372231772676709E-2</v>
      </c>
    </row>
    <row r="14" spans="1:8" x14ac:dyDescent="0.3">
      <c r="A14" s="14" t="s">
        <v>17</v>
      </c>
      <c r="B14" s="10">
        <f>IF(A14="","",'2013 LEHD'!B14-'2010 LEHD'!B14)</f>
        <v>14586</v>
      </c>
      <c r="C14" s="10">
        <f>IF(B14="","",'2013 LEHD'!C14-'2010 LEHD'!C14)</f>
        <v>-441</v>
      </c>
      <c r="D14" s="10">
        <f t="shared" si="0"/>
        <v>15027</v>
      </c>
      <c r="E14" s="10">
        <f>IF(D14="","",'2013 LEHD'!E14-'2010 LEHD'!E14)</f>
        <v>800</v>
      </c>
      <c r="F14" s="12">
        <f>IF(A14="","",E14/('2010 LEHD'!C14+'2010 LEHD'!E14))</f>
        <v>3.2869327986589313E-3</v>
      </c>
      <c r="G14" s="12">
        <f>IF(A14="","",E14/('2010 LEHD'!E14+'2010 LEHD'!B14))</f>
        <v>2.5005157313695951E-3</v>
      </c>
      <c r="H14" s="12">
        <f>IF(A14="","",B14/('2010 LEHD'!B14+'2010 LEHD'!E14))</f>
        <v>4.559065307219614E-2</v>
      </c>
    </row>
    <row r="15" spans="1:8" x14ac:dyDescent="0.3">
      <c r="A15" s="14"/>
      <c r="B15" s="10" t="str">
        <f>IF(A15="","",'2013 LEHD'!B15-'2010 LEHD'!B15)</f>
        <v/>
      </c>
      <c r="C15" s="10" t="str">
        <f>IF(B15="","",'2013 LEHD'!C15-'2010 LEHD'!C15)</f>
        <v/>
      </c>
      <c r="D15" s="10" t="str">
        <f t="shared" si="0"/>
        <v/>
      </c>
      <c r="E15" s="10" t="str">
        <f>IF(D15="","",'2013 LEHD'!E15-'2010 LEHD'!E15)</f>
        <v/>
      </c>
      <c r="F15" s="12" t="str">
        <f>IF(A15="","",E15/('2010 LEHD'!C15+'2010 LEHD'!E15))</f>
        <v/>
      </c>
      <c r="G15" s="12" t="str">
        <f>IF(A15="","",E15/('2010 LEHD'!E15+'2010 LEHD'!B15))</f>
        <v/>
      </c>
      <c r="H15" s="12" t="str">
        <f>IF(A15="","",B15/('2010 LEHD'!B15+'2010 LEHD'!E15))</f>
        <v/>
      </c>
    </row>
    <row r="16" spans="1:8" x14ac:dyDescent="0.3">
      <c r="A16" s="9" t="s">
        <v>18</v>
      </c>
      <c r="B16" s="11">
        <f>IF(A16="","",'2013 LEHD'!B16-'2010 LEHD'!B16)</f>
        <v>7568</v>
      </c>
      <c r="C16" s="11">
        <f>IF(B16="","",'2013 LEHD'!C16-'2010 LEHD'!C16)</f>
        <v>19665</v>
      </c>
      <c r="D16" s="11">
        <f t="shared" si="0"/>
        <v>-12097</v>
      </c>
      <c r="E16" s="11">
        <f>IF(D16="","",'2013 LEHD'!E16-'2010 LEHD'!E16)</f>
        <v>3796</v>
      </c>
      <c r="F16" s="13">
        <f>IF(A16="","",E16/('2010 LEHD'!C16+'2010 LEHD'!E16))</f>
        <v>3.9136643177120119E-3</v>
      </c>
      <c r="G16" s="13">
        <f>IF(A16="","",E16/('2010 LEHD'!E16+'2010 LEHD'!B16))</f>
        <v>4.3588295004110805E-3</v>
      </c>
      <c r="H16" s="13">
        <f>IF(A16="","",B16/('2010 LEHD'!B16+'2010 LEHD'!E16))</f>
        <v>8.6901005424423229E-3</v>
      </c>
    </row>
    <row r="17" spans="1:8" x14ac:dyDescent="0.3">
      <c r="A17" s="14" t="s">
        <v>19</v>
      </c>
      <c r="B17" s="10">
        <f>IF(A17="","",'2013 LEHD'!B17-'2010 LEHD'!B17)</f>
        <v>2227</v>
      </c>
      <c r="C17" s="10">
        <f>IF(B17="","",'2013 LEHD'!C17-'2010 LEHD'!C17)</f>
        <v>4991</v>
      </c>
      <c r="D17" s="10">
        <f t="shared" si="0"/>
        <v>-2764</v>
      </c>
      <c r="E17" s="10">
        <f>IF(D17="","",'2013 LEHD'!E17-'2010 LEHD'!E17)</f>
        <v>2649</v>
      </c>
      <c r="F17" s="12">
        <f>IF(A17="","",E17/('2010 LEHD'!C17+'2010 LEHD'!E17))</f>
        <v>2.366404030658734E-2</v>
      </c>
      <c r="G17" s="12">
        <f>IF(A17="","",E17/('2010 LEHD'!E17+'2010 LEHD'!B17))</f>
        <v>2.9353101522505153E-2</v>
      </c>
      <c r="H17" s="12">
        <f>IF(A17="","",B17/('2010 LEHD'!B17+'2010 LEHD'!E17))</f>
        <v>2.4676993994193649E-2</v>
      </c>
    </row>
    <row r="18" spans="1:8" x14ac:dyDescent="0.3">
      <c r="A18" s="14" t="s">
        <v>20</v>
      </c>
      <c r="B18" s="10">
        <f>IF(A18="","",'2013 LEHD'!B18-'2010 LEHD'!B18)</f>
        <v>4053</v>
      </c>
      <c r="C18" s="10">
        <f>IF(B18="","",'2013 LEHD'!C18-'2010 LEHD'!C18)</f>
        <v>7877</v>
      </c>
      <c r="D18" s="10">
        <f t="shared" si="0"/>
        <v>-3824</v>
      </c>
      <c r="E18" s="10">
        <f>IF(D18="","",'2013 LEHD'!E18-'2010 LEHD'!E18)</f>
        <v>4065</v>
      </c>
      <c r="F18" s="12">
        <f>IF(A18="","",E18/('2010 LEHD'!C18+'2010 LEHD'!E18))</f>
        <v>8.9585197395968784E-3</v>
      </c>
      <c r="G18" s="12">
        <f>IF(A18="","",E18/('2010 LEHD'!E18+'2010 LEHD'!B18))</f>
        <v>8.5666236754925011E-3</v>
      </c>
      <c r="H18" s="12">
        <f>IF(A18="","",B18/('2010 LEHD'!B18+'2010 LEHD'!E18))</f>
        <v>8.5413347495131887E-3</v>
      </c>
    </row>
    <row r="19" spans="1:8" x14ac:dyDescent="0.3">
      <c r="A19" s="14" t="s">
        <v>21</v>
      </c>
      <c r="B19" s="10">
        <f>IF(A19="","",'2013 LEHD'!B19-'2010 LEHD'!B19)</f>
        <v>1288</v>
      </c>
      <c r="C19" s="10">
        <f>IF(B19="","",'2013 LEHD'!C19-'2010 LEHD'!C19)</f>
        <v>6797</v>
      </c>
      <c r="D19" s="10">
        <f t="shared" si="0"/>
        <v>-5509</v>
      </c>
      <c r="E19" s="10">
        <f>IF(D19="","",'2013 LEHD'!E19-'2010 LEHD'!E19)</f>
        <v>-2918</v>
      </c>
      <c r="F19" s="12">
        <f>IF(A19="","",E19/('2010 LEHD'!C19+'2010 LEHD'!E19))</f>
        <v>-7.2185733546080866E-3</v>
      </c>
      <c r="G19" s="12">
        <f>IF(A19="","",E19/('2010 LEHD'!E19+'2010 LEHD'!B19))</f>
        <v>-9.5323964274747312E-3</v>
      </c>
      <c r="H19" s="12">
        <f>IF(A19="","",B19/('2010 LEHD'!B19+'2010 LEHD'!E19))</f>
        <v>4.2075827959518353E-3</v>
      </c>
    </row>
    <row r="20" spans="1:8" x14ac:dyDescent="0.3">
      <c r="A20" s="14"/>
      <c r="B20" s="10" t="str">
        <f>IF(A20="","",'2013 LEHD'!B20-'2010 LEHD'!B20)</f>
        <v/>
      </c>
      <c r="C20" s="10" t="str">
        <f>IF(B20="","",'2013 LEHD'!C20-'2010 LEHD'!C20)</f>
        <v/>
      </c>
      <c r="D20" s="10" t="str">
        <f t="shared" si="0"/>
        <v/>
      </c>
      <c r="E20" s="10" t="str">
        <f>IF(D20="","",'2013 LEHD'!E20-'2010 LEHD'!E20)</f>
        <v/>
      </c>
      <c r="F20" s="12" t="str">
        <f>IF(A20="","",E20/('2010 LEHD'!C20+'2010 LEHD'!E20))</f>
        <v/>
      </c>
      <c r="G20" s="12" t="str">
        <f>IF(A20="","",E20/('2010 LEHD'!E20+'2010 LEHD'!B20))</f>
        <v/>
      </c>
      <c r="H20" s="12" t="str">
        <f>IF(A20="","",B20/('2010 LEHD'!B20+'2010 LEHD'!E20))</f>
        <v/>
      </c>
    </row>
    <row r="21" spans="1:8" x14ac:dyDescent="0.3">
      <c r="A21" s="9" t="s">
        <v>22</v>
      </c>
      <c r="B21" s="11">
        <f>IF(A21="","",'2013 LEHD'!B21-'2010 LEHD'!B21)</f>
        <v>67</v>
      </c>
      <c r="C21" s="11">
        <f>IF(B21="","",'2013 LEHD'!C21-'2010 LEHD'!C21)</f>
        <v>2672</v>
      </c>
      <c r="D21" s="11">
        <f t="shared" si="0"/>
        <v>-2605</v>
      </c>
      <c r="E21" s="11">
        <f>IF(D21="","",'2013 LEHD'!E21-'2010 LEHD'!E21)</f>
        <v>-427</v>
      </c>
      <c r="F21" s="13">
        <f>IF(A21="","",E21/('2010 LEHD'!C21+'2010 LEHD'!E21))</f>
        <v>-2.9551400058133903E-3</v>
      </c>
      <c r="G21" s="13">
        <f>IF(A21="","",E21/('2010 LEHD'!E21+'2010 LEHD'!B21))</f>
        <v>-4.8269859033924552E-3</v>
      </c>
      <c r="H21" s="13">
        <f>IF(A21="","",B21/('2010 LEHD'!B21+'2010 LEHD'!E21))</f>
        <v>7.5739591458382795E-4</v>
      </c>
    </row>
    <row r="22" spans="1:8" x14ac:dyDescent="0.3">
      <c r="A22" s="14" t="s">
        <v>23</v>
      </c>
      <c r="B22" s="10">
        <f>IF(A22="","",'2013 LEHD'!B22-'2010 LEHD'!B22)</f>
        <v>403</v>
      </c>
      <c r="C22" s="10">
        <f>IF(B22="","",'2013 LEHD'!C22-'2010 LEHD'!C22)</f>
        <v>37</v>
      </c>
      <c r="D22" s="10">
        <f t="shared" si="0"/>
        <v>366</v>
      </c>
      <c r="E22" s="10">
        <f>IF(D22="","",'2013 LEHD'!E22-'2010 LEHD'!E22)</f>
        <v>181</v>
      </c>
      <c r="F22" s="12">
        <f>IF(A22="","",E22/('2010 LEHD'!C22+'2010 LEHD'!E22))</f>
        <v>5.2880682482178334E-3</v>
      </c>
      <c r="G22" s="12">
        <f>IF(A22="","",E22/('2010 LEHD'!E22+'2010 LEHD'!B22))</f>
        <v>9.7108213959976389E-3</v>
      </c>
      <c r="H22" s="12">
        <f>IF(A22="","",B22/('2010 LEHD'!B22+'2010 LEHD'!E22))</f>
        <v>2.162133161650303E-2</v>
      </c>
    </row>
    <row r="23" spans="1:8" x14ac:dyDescent="0.3">
      <c r="A23" s="14" t="s">
        <v>24</v>
      </c>
      <c r="B23" s="10">
        <f>IF(A23="","",'2013 LEHD'!B23-'2010 LEHD'!B23)</f>
        <v>671</v>
      </c>
      <c r="C23" s="10">
        <f>IF(B23="","",'2013 LEHD'!C23-'2010 LEHD'!C23)</f>
        <v>1409</v>
      </c>
      <c r="D23" s="10">
        <f t="shared" si="0"/>
        <v>-738</v>
      </c>
      <c r="E23" s="10">
        <f>IF(D23="","",'2013 LEHD'!E23-'2010 LEHD'!E23)</f>
        <v>273</v>
      </c>
      <c r="F23" s="12">
        <f>IF(A23="","",E23/('2010 LEHD'!C23+'2010 LEHD'!E23))</f>
        <v>4.1362382958092178E-3</v>
      </c>
      <c r="G23" s="12">
        <f>IF(A23="","",E23/('2010 LEHD'!E23+'2010 LEHD'!B23))</f>
        <v>7.6348686970383424E-3</v>
      </c>
      <c r="H23" s="12">
        <f>IF(A23="","",B23/('2010 LEHD'!B23+'2010 LEHD'!E23))</f>
        <v>1.8765556394552116E-2</v>
      </c>
    </row>
    <row r="24" spans="1:8" x14ac:dyDescent="0.3">
      <c r="A24" s="14" t="s">
        <v>25</v>
      </c>
      <c r="B24" s="10">
        <f>IF(A24="","",'2013 LEHD'!B24-'2010 LEHD'!B24)</f>
        <v>-1007</v>
      </c>
      <c r="C24" s="10">
        <f>IF(B24="","",'2013 LEHD'!C24-'2010 LEHD'!C24)</f>
        <v>1226</v>
      </c>
      <c r="D24" s="10">
        <f t="shared" si="0"/>
        <v>-2233</v>
      </c>
      <c r="E24" s="10">
        <f>IF(D24="","",'2013 LEHD'!E24-'2010 LEHD'!E24)</f>
        <v>-881</v>
      </c>
      <c r="F24" s="12">
        <f>IF(A24="","",E24/('2010 LEHD'!C24+'2010 LEHD'!E24))</f>
        <v>-1.9903307428158323E-2</v>
      </c>
      <c r="G24" s="12">
        <f>IF(A24="","",E24/('2010 LEHD'!E24+'2010 LEHD'!B24))</f>
        <v>-2.5862322031410537E-2</v>
      </c>
      <c r="H24" s="12">
        <f>IF(A24="","",B24/('2010 LEHD'!B24+'2010 LEHD'!E24))</f>
        <v>-2.9561133127843829E-2</v>
      </c>
    </row>
    <row r="25" spans="1:8" x14ac:dyDescent="0.3">
      <c r="A25" s="14"/>
      <c r="B25" s="10" t="str">
        <f>IF(A25="","",'2013 LEHD'!B25-'2010 LEHD'!B25)</f>
        <v/>
      </c>
      <c r="C25" s="10" t="str">
        <f>IF(B25="","",'2013 LEHD'!C25-'2010 LEHD'!C25)</f>
        <v/>
      </c>
      <c r="D25" s="10" t="str">
        <f t="shared" si="0"/>
        <v/>
      </c>
      <c r="E25" s="10" t="str">
        <f>IF(D25="","",'2013 LEHD'!E25-'2010 LEHD'!E25)</f>
        <v/>
      </c>
      <c r="F25" s="12" t="str">
        <f>IF(A25="","",E25/('2010 LEHD'!C25+'2010 LEHD'!E25))</f>
        <v/>
      </c>
      <c r="G25" s="12" t="str">
        <f>IF(A25="","",E25/('2010 LEHD'!E25+'2010 LEHD'!B25))</f>
        <v/>
      </c>
      <c r="H25" s="12" t="str">
        <f>IF(A25="","",B25/('2010 LEHD'!B25+'2010 LEHD'!E25))</f>
        <v/>
      </c>
    </row>
    <row r="26" spans="1:8" x14ac:dyDescent="0.3">
      <c r="A26" s="9" t="s">
        <v>26</v>
      </c>
      <c r="B26" s="11">
        <f>IF(A26="","",'2013 LEHD'!B26-'2010 LEHD'!B26)</f>
        <v>-3154</v>
      </c>
      <c r="C26" s="11">
        <f>IF(B26="","",'2013 LEHD'!C26-'2010 LEHD'!C26)</f>
        <v>-270</v>
      </c>
      <c r="D26" s="11">
        <f t="shared" si="0"/>
        <v>-2884</v>
      </c>
      <c r="E26" s="11">
        <f>IF(D26="","",'2013 LEHD'!E26-'2010 LEHD'!E26)</f>
        <v>-442</v>
      </c>
      <c r="F26" s="13">
        <f>IF(A26="","",E26/('2010 LEHD'!C26+'2010 LEHD'!E26))</f>
        <v>-4.2045184304399527E-3</v>
      </c>
      <c r="G26" s="13">
        <f>IF(A26="","",E26/('2010 LEHD'!E26+'2010 LEHD'!B26))</f>
        <v>-3.9659751633048593E-3</v>
      </c>
      <c r="H26" s="13">
        <f>IF(A26="","",B26/('2010 LEHD'!B26+'2010 LEHD'!E26))</f>
        <v>-2.8300193812360923E-2</v>
      </c>
    </row>
    <row r="27" spans="1:8" x14ac:dyDescent="0.3">
      <c r="A27" s="14" t="s">
        <v>27</v>
      </c>
      <c r="B27" s="10">
        <f>IF(A27="","",'2013 LEHD'!B27-'2010 LEHD'!B27)</f>
        <v>-1024</v>
      </c>
      <c r="C27" s="10">
        <f>IF(B27="","",'2013 LEHD'!C27-'2010 LEHD'!C27)</f>
        <v>485</v>
      </c>
      <c r="D27" s="10">
        <f t="shared" si="0"/>
        <v>-1509</v>
      </c>
      <c r="E27" s="10">
        <f>IF(D27="","",'2013 LEHD'!E27-'2010 LEHD'!E27)</f>
        <v>-532</v>
      </c>
      <c r="F27" s="12">
        <f>IF(A27="","",E27/('2010 LEHD'!C27+'2010 LEHD'!E27))</f>
        <v>-1.9653478148435481E-2</v>
      </c>
      <c r="G27" s="12">
        <f>IF(A27="","",E27/('2010 LEHD'!E27+'2010 LEHD'!B27))</f>
        <v>-1.7858941219913389E-2</v>
      </c>
      <c r="H27" s="12">
        <f>IF(A27="","",B27/('2010 LEHD'!B27+'2010 LEHD'!E27))</f>
        <v>-3.4375104904494948E-2</v>
      </c>
    </row>
    <row r="28" spans="1:8" x14ac:dyDescent="0.3">
      <c r="A28" s="14" t="s">
        <v>28</v>
      </c>
      <c r="B28" s="10">
        <f>IF(A28="","",'2013 LEHD'!B28-'2010 LEHD'!B28)</f>
        <v>132</v>
      </c>
      <c r="C28" s="10">
        <f>IF(B28="","",'2013 LEHD'!C28-'2010 LEHD'!C28)</f>
        <v>-673</v>
      </c>
      <c r="D28" s="10">
        <f t="shared" si="0"/>
        <v>805</v>
      </c>
      <c r="E28" s="10">
        <f>IF(D28="","",'2013 LEHD'!E28-'2010 LEHD'!E28)</f>
        <v>-368</v>
      </c>
      <c r="F28" s="12">
        <f>IF(A28="","",E28/('2010 LEHD'!C28+'2010 LEHD'!E28))</f>
        <v>-3.0968610620213752E-2</v>
      </c>
      <c r="G28" s="12">
        <f>IF(A28="","",E28/('2010 LEHD'!E28+'2010 LEHD'!B28))</f>
        <v>-3.3758370791670489E-2</v>
      </c>
      <c r="H28" s="12">
        <f>IF(A28="","",B28/('2010 LEHD'!B28+'2010 LEHD'!E28))</f>
        <v>1.2108980827447022E-2</v>
      </c>
    </row>
    <row r="29" spans="1:8" x14ac:dyDescent="0.3">
      <c r="A29" s="14" t="s">
        <v>29</v>
      </c>
      <c r="B29" s="10">
        <f>IF(A29="","",'2013 LEHD'!B29-'2010 LEHD'!B29)</f>
        <v>-2262</v>
      </c>
      <c r="C29" s="10">
        <f>IF(B29="","",'2013 LEHD'!C29-'2010 LEHD'!C29)</f>
        <v>-82</v>
      </c>
      <c r="D29" s="10">
        <f t="shared" si="0"/>
        <v>-2180</v>
      </c>
      <c r="E29" s="10">
        <f>IF(D29="","",'2013 LEHD'!E29-'2010 LEHD'!E29)</f>
        <v>458</v>
      </c>
      <c r="F29" s="12">
        <f>IF(A29="","",E29/('2010 LEHD'!C29+'2010 LEHD'!E29))</f>
        <v>6.9212518700980758E-3</v>
      </c>
      <c r="G29" s="12">
        <f>IF(A29="","",E29/('2010 LEHD'!E29+'2010 LEHD'!B29))</f>
        <v>6.4727663303089404E-3</v>
      </c>
      <c r="H29" s="12">
        <f>IF(A29="","",B29/('2010 LEHD'!B29+'2010 LEHD'!E29))</f>
        <v>-3.196811667938608E-2</v>
      </c>
    </row>
    <row r="30" spans="1:8" x14ac:dyDescent="0.3">
      <c r="A30" s="15"/>
      <c r="B30" s="10" t="str">
        <f>IF(A30="","",'2013 LEHD'!B30-'2010 LEHD'!B30)</f>
        <v/>
      </c>
      <c r="C30" s="10" t="str">
        <f>IF(B30="","",'2013 LEHD'!C30-'2010 LEHD'!C30)</f>
        <v/>
      </c>
      <c r="D30" s="10" t="str">
        <f t="shared" si="0"/>
        <v/>
      </c>
      <c r="E30" s="10" t="str">
        <f>IF(D30="","",'2013 LEHD'!E30-'2010 LEHD'!E30)</f>
        <v/>
      </c>
      <c r="F30" s="12" t="str">
        <f>IF(A30="","",E30/('2010 LEHD'!C30+'2010 LEHD'!E30))</f>
        <v/>
      </c>
      <c r="G30" s="12" t="str">
        <f>IF(A30="","",E30/('2010 LEHD'!E30+'2010 LEHD'!B30))</f>
        <v/>
      </c>
      <c r="H30" s="12" t="str">
        <f>IF(A30="","",B30/('2010 LEHD'!B30+'2010 LEHD'!E30))</f>
        <v/>
      </c>
    </row>
    <row r="31" spans="1:8" x14ac:dyDescent="0.3">
      <c r="A31" s="9" t="s">
        <v>30</v>
      </c>
      <c r="B31" s="11">
        <f>IF(A31="","",'2013 LEHD'!B31-'2010 LEHD'!B31)</f>
        <v>2628</v>
      </c>
      <c r="C31" s="11">
        <f>IF(B31="","",'2013 LEHD'!C31-'2010 LEHD'!C31)</f>
        <v>4217</v>
      </c>
      <c r="D31" s="11">
        <f t="shared" si="0"/>
        <v>-1589</v>
      </c>
      <c r="E31" s="11">
        <f>IF(D31="","",'2013 LEHD'!E31-'2010 LEHD'!E31)</f>
        <v>279</v>
      </c>
      <c r="F31" s="13">
        <f>IF(A31="","",E31/('2010 LEHD'!C31+'2010 LEHD'!E31))</f>
        <v>2.6628235473772619E-3</v>
      </c>
      <c r="G31" s="13">
        <f>IF(A31="","",E31/('2010 LEHD'!E31+'2010 LEHD'!B31))</f>
        <v>3.7704740796799829E-3</v>
      </c>
      <c r="H31" s="13">
        <f>IF(A31="","",B31/('2010 LEHD'!B31+'2010 LEHD'!E31))</f>
        <v>3.5515433266663066E-2</v>
      </c>
    </row>
    <row r="32" spans="1:8" x14ac:dyDescent="0.3">
      <c r="A32" s="14" t="s">
        <v>31</v>
      </c>
      <c r="B32" s="10">
        <f>IF(A32="","",'2013 LEHD'!B32-'2010 LEHD'!B32)</f>
        <v>278</v>
      </c>
      <c r="C32" s="10">
        <f>IF(B32="","",'2013 LEHD'!C32-'2010 LEHD'!C32)</f>
        <v>355</v>
      </c>
      <c r="D32" s="10">
        <f t="shared" si="0"/>
        <v>-77</v>
      </c>
      <c r="E32" s="10">
        <f>IF(D32="","",'2013 LEHD'!E32-'2010 LEHD'!E32)</f>
        <v>-142</v>
      </c>
      <c r="F32" s="12">
        <f>IF(A32="","",E32/('2010 LEHD'!C32+'2010 LEHD'!E32))</f>
        <v>-9.2333701801157429E-3</v>
      </c>
      <c r="G32" s="12">
        <f>IF(A32="","",E32/('2010 LEHD'!E32+'2010 LEHD'!B32))</f>
        <v>-1.6169437485766339E-2</v>
      </c>
      <c r="H32" s="12">
        <f>IF(A32="","",B32/('2010 LEHD'!B32+'2010 LEHD'!E32))</f>
        <v>3.1655659303120018E-2</v>
      </c>
    </row>
    <row r="33" spans="1:8" x14ac:dyDescent="0.3">
      <c r="A33" s="14" t="s">
        <v>32</v>
      </c>
      <c r="B33" s="10">
        <f>IF(A33="","",'2013 LEHD'!B33-'2010 LEHD'!B33)</f>
        <v>1707</v>
      </c>
      <c r="C33" s="10">
        <f>IF(B33="","",'2013 LEHD'!C33-'2010 LEHD'!C33)</f>
        <v>1661</v>
      </c>
      <c r="D33" s="10">
        <f t="shared" si="0"/>
        <v>46</v>
      </c>
      <c r="E33" s="10">
        <f>IF(D33="","",'2013 LEHD'!E33-'2010 LEHD'!E33)</f>
        <v>495</v>
      </c>
      <c r="F33" s="12">
        <f>IF(A33="","",E33/('2010 LEHD'!C33+'2010 LEHD'!E33))</f>
        <v>1.1496388508256497E-2</v>
      </c>
      <c r="G33" s="12">
        <f>IF(A33="","",E33/('2010 LEHD'!E33+'2010 LEHD'!B33))</f>
        <v>1.849222952779438E-2</v>
      </c>
      <c r="H33" s="12">
        <f>IF(A33="","",B33/('2010 LEHD'!B33+'2010 LEHD'!E33))</f>
        <v>6.3770173341303055E-2</v>
      </c>
    </row>
    <row r="34" spans="1:8" x14ac:dyDescent="0.3">
      <c r="A34" s="14" t="s">
        <v>33</v>
      </c>
      <c r="B34" s="10">
        <f>IF(A34="","",'2013 LEHD'!B34-'2010 LEHD'!B34)</f>
        <v>500</v>
      </c>
      <c r="C34" s="10">
        <f>IF(B34="","",'2013 LEHD'!C34-'2010 LEHD'!C34)</f>
        <v>-228</v>
      </c>
      <c r="D34" s="10">
        <f t="shared" si="0"/>
        <v>728</v>
      </c>
      <c r="E34" s="10">
        <f>IF(D34="","",'2013 LEHD'!E34-'2010 LEHD'!E34)</f>
        <v>-213</v>
      </c>
      <c r="F34" s="12">
        <f>IF(A34="","",E34/('2010 LEHD'!C34+'2010 LEHD'!E34))</f>
        <v>-2.5943970767356883E-2</v>
      </c>
      <c r="G34" s="12">
        <f>IF(A34="","",E34/('2010 LEHD'!E34+'2010 LEHD'!B34))</f>
        <v>-2.900326797385621E-2</v>
      </c>
      <c r="H34" s="12">
        <f>IF(A34="","",B34/('2010 LEHD'!B34+'2010 LEHD'!E34))</f>
        <v>6.8082788671023964E-2</v>
      </c>
    </row>
    <row r="35" spans="1:8" x14ac:dyDescent="0.3">
      <c r="A35" s="14" t="s">
        <v>34</v>
      </c>
      <c r="B35" s="10">
        <f>IF(A35="","",'2013 LEHD'!B35-'2010 LEHD'!B35)</f>
        <v>1080</v>
      </c>
      <c r="C35" s="10">
        <f>IF(B35="","",'2013 LEHD'!C35-'2010 LEHD'!C35)</f>
        <v>1984</v>
      </c>
      <c r="D35" s="10">
        <f t="shared" si="0"/>
        <v>-904</v>
      </c>
      <c r="E35" s="10">
        <f>IF(D35="","",'2013 LEHD'!E35-'2010 LEHD'!E35)</f>
        <v>205</v>
      </c>
      <c r="F35" s="12">
        <f>IF(A35="","",E35/('2010 LEHD'!C35+'2010 LEHD'!E35))</f>
        <v>9.4383057090239413E-3</v>
      </c>
      <c r="G35" s="12">
        <f>IF(A35="","",E35/('2010 LEHD'!E35+'2010 LEHD'!B35))</f>
        <v>1.7070530435506704E-2</v>
      </c>
      <c r="H35" s="12">
        <f>IF(A35="","",B35/('2010 LEHD'!B35+'2010 LEHD'!E35))</f>
        <v>8.9932550587059706E-2</v>
      </c>
    </row>
    <row r="36" spans="1:8" x14ac:dyDescent="0.3">
      <c r="A36" s="14" t="s">
        <v>35</v>
      </c>
      <c r="B36" s="10">
        <f>IF(A36="","",'2013 LEHD'!B36-'2010 LEHD'!B36)</f>
        <v>-937</v>
      </c>
      <c r="C36" s="10">
        <f>IF(B36="","",'2013 LEHD'!C36-'2010 LEHD'!C36)</f>
        <v>445</v>
      </c>
      <c r="D36" s="10">
        <f t="shared" si="0"/>
        <v>-1382</v>
      </c>
      <c r="E36" s="10">
        <f>IF(D36="","",'2013 LEHD'!E36-'2010 LEHD'!E36)</f>
        <v>-66</v>
      </c>
      <c r="F36" s="12">
        <f>IF(A36="","",E36/('2010 LEHD'!C36+'2010 LEHD'!E36))</f>
        <v>-4.0219378427787935E-3</v>
      </c>
      <c r="G36" s="12">
        <f>IF(A36="","",E36/('2010 LEHD'!E36+'2010 LEHD'!B36))</f>
        <v>-3.456764259152569E-3</v>
      </c>
      <c r="H36" s="12">
        <f>IF(A36="","",B36/('2010 LEHD'!B36+'2010 LEHD'!E36))</f>
        <v>-4.9075577436756924E-2</v>
      </c>
    </row>
    <row r="37" spans="1:8" x14ac:dyDescent="0.3">
      <c r="A37" s="14"/>
      <c r="B37" s="10" t="str">
        <f>IF(A37="","",'2013 LEHD'!B37-'2010 LEHD'!B37)</f>
        <v/>
      </c>
      <c r="C37" s="10" t="str">
        <f>IF(B37="","",'2013 LEHD'!C37-'2010 LEHD'!C37)</f>
        <v/>
      </c>
      <c r="D37" s="10" t="str">
        <f t="shared" si="0"/>
        <v/>
      </c>
      <c r="E37" s="10" t="str">
        <f>IF(D37="","",'2013 LEHD'!E37-'2010 LEHD'!E37)</f>
        <v/>
      </c>
      <c r="F37" s="12" t="str">
        <f>IF(A37="","",E37/('2010 LEHD'!C37+'2010 LEHD'!E37))</f>
        <v/>
      </c>
      <c r="G37" s="12" t="str">
        <f>IF(A37="","",E37/('2010 LEHD'!E37+'2010 LEHD'!B37))</f>
        <v/>
      </c>
      <c r="H37" s="12" t="str">
        <f>IF(A37="","",B37/('2010 LEHD'!B37+'2010 LEHD'!E37))</f>
        <v/>
      </c>
    </row>
    <row r="38" spans="1:8" x14ac:dyDescent="0.3">
      <c r="A38" s="9" t="s">
        <v>36</v>
      </c>
      <c r="B38" s="11">
        <f>IF(A38="","",'2013 LEHD'!B38-'2010 LEHD'!B38)</f>
        <v>1559</v>
      </c>
      <c r="C38" s="11">
        <f>IF(B38="","",'2013 LEHD'!C38-'2010 LEHD'!C38)</f>
        <v>867</v>
      </c>
      <c r="D38" s="11">
        <f t="shared" si="0"/>
        <v>692</v>
      </c>
      <c r="E38" s="11">
        <f>IF(D38="","",'2013 LEHD'!E38-'2010 LEHD'!E38)</f>
        <v>149</v>
      </c>
      <c r="F38" s="13">
        <f>IF(A38="","",E38/('2010 LEHD'!C38+'2010 LEHD'!E38))</f>
        <v>1.7179951342688143E-3</v>
      </c>
      <c r="G38" s="13">
        <f>IF(A38="","",E38/('2010 LEHD'!E38+'2010 LEHD'!B38))</f>
        <v>1.892063492063492E-3</v>
      </c>
      <c r="H38" s="13">
        <f>IF(A38="","",B38/('2010 LEHD'!B38+'2010 LEHD'!E38))</f>
        <v>1.9796825396825396E-2</v>
      </c>
    </row>
    <row r="39" spans="1:8" x14ac:dyDescent="0.3">
      <c r="A39" s="14" t="s">
        <v>37</v>
      </c>
      <c r="B39" s="10">
        <f>IF(A39="","",'2013 LEHD'!B39-'2010 LEHD'!B39)</f>
        <v>638</v>
      </c>
      <c r="C39" s="10">
        <f>IF(B39="","",'2013 LEHD'!C39-'2010 LEHD'!C39)</f>
        <v>-289</v>
      </c>
      <c r="D39" s="10">
        <f t="shared" si="0"/>
        <v>927</v>
      </c>
      <c r="E39" s="10">
        <f>IF(D39="","",'2013 LEHD'!E39-'2010 LEHD'!E39)</f>
        <v>-50</v>
      </c>
      <c r="F39" s="12">
        <f>IF(A39="","",E39/('2010 LEHD'!C39+'2010 LEHD'!E39))</f>
        <v>-3.2249742002063981E-3</v>
      </c>
      <c r="G39" s="12">
        <f>IF(A39="","",E39/('2010 LEHD'!E39+'2010 LEHD'!B39))</f>
        <v>-5.0291691812512571E-3</v>
      </c>
      <c r="H39" s="12">
        <f>IF(A39="","",B39/('2010 LEHD'!B39+'2010 LEHD'!E39))</f>
        <v>6.4172198752766044E-2</v>
      </c>
    </row>
    <row r="40" spans="1:8" x14ac:dyDescent="0.3">
      <c r="A40" s="14" t="s">
        <v>38</v>
      </c>
      <c r="B40" s="10">
        <f>IF(A40="","",'2013 LEHD'!B40-'2010 LEHD'!B40)</f>
        <v>277</v>
      </c>
      <c r="C40" s="10">
        <f>IF(B40="","",'2013 LEHD'!C40-'2010 LEHD'!C40)</f>
        <v>-435</v>
      </c>
      <c r="D40" s="10">
        <f t="shared" si="0"/>
        <v>712</v>
      </c>
      <c r="E40" s="10">
        <f>IF(D40="","",'2013 LEHD'!E40-'2010 LEHD'!E40)</f>
        <v>-152</v>
      </c>
      <c r="F40" s="12">
        <f>IF(A40="","",E40/('2010 LEHD'!C40+'2010 LEHD'!E40))</f>
        <v>-1.7113262778653455E-2</v>
      </c>
      <c r="G40" s="12">
        <f>IF(A40="","",E40/('2010 LEHD'!E40+'2010 LEHD'!B40))</f>
        <v>-2.5324891702765744E-2</v>
      </c>
      <c r="H40" s="12">
        <f>IF(A40="","",B40/('2010 LEHD'!B40+'2010 LEHD'!E40))</f>
        <v>4.6151282905698102E-2</v>
      </c>
    </row>
    <row r="41" spans="1:8" x14ac:dyDescent="0.3">
      <c r="A41" s="14" t="s">
        <v>39</v>
      </c>
      <c r="B41" s="10">
        <f>IF(A41="","",'2013 LEHD'!B41-'2010 LEHD'!B41)</f>
        <v>-89</v>
      </c>
      <c r="C41" s="10">
        <f>IF(B41="","",'2013 LEHD'!C41-'2010 LEHD'!C41)</f>
        <v>368</v>
      </c>
      <c r="D41" s="10">
        <f t="shared" si="0"/>
        <v>-457</v>
      </c>
      <c r="E41" s="10">
        <f>IF(D41="","",'2013 LEHD'!E41-'2010 LEHD'!E41)</f>
        <v>113</v>
      </c>
      <c r="F41" s="12">
        <f>IF(A41="","",E41/('2010 LEHD'!C41+'2010 LEHD'!E41))</f>
        <v>2.7658116310945759E-3</v>
      </c>
      <c r="G41" s="12">
        <f>IF(A41="","",E41/('2010 LEHD'!E41+'2010 LEHD'!B41))</f>
        <v>2.6498452302785853E-3</v>
      </c>
      <c r="H41" s="12">
        <f>IF(A41="","",B41/('2010 LEHD'!B41+'2010 LEHD'!E41))</f>
        <v>-2.0870462433167621E-3</v>
      </c>
    </row>
    <row r="42" spans="1:8" x14ac:dyDescent="0.3">
      <c r="A42" s="16" t="s">
        <v>40</v>
      </c>
      <c r="B42" s="17">
        <f>IF(A42="","",'2013 LEHD'!B42-'2010 LEHD'!B42)</f>
        <v>733</v>
      </c>
      <c r="C42" s="17">
        <f>IF(B42="","",'2013 LEHD'!C42-'2010 LEHD'!C42)</f>
        <v>1223</v>
      </c>
      <c r="D42" s="17">
        <f t="shared" si="0"/>
        <v>-490</v>
      </c>
      <c r="E42" s="17">
        <f>IF(D42="","",'2013 LEHD'!E42-'2010 LEHD'!E42)</f>
        <v>238</v>
      </c>
      <c r="F42" s="18">
        <f>IF(A42="","",E42/('2010 LEHD'!C42+'2010 LEHD'!E42))</f>
        <v>1.1076464839205101E-2</v>
      </c>
      <c r="G42" s="18">
        <f>IF(A42="","",E42/('2010 LEHD'!E42+'2010 LEHD'!B42))</f>
        <v>1.1804384485666104E-2</v>
      </c>
      <c r="H42" s="18">
        <f>IF(A42="","",B42/('2010 LEHD'!B42+'2010 LEHD'!E42))</f>
        <v>3.6355520285685942E-2</v>
      </c>
    </row>
    <row r="44" spans="1:8" x14ac:dyDescent="0.3">
      <c r="A44" s="19" t="s">
        <v>41</v>
      </c>
    </row>
    <row r="45" spans="1:8" x14ac:dyDescent="0.3">
      <c r="A45" s="20" t="s">
        <v>42</v>
      </c>
    </row>
  </sheetData>
  <pageMargins left="0.7" right="0.7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Normal="100" workbookViewId="0"/>
  </sheetViews>
  <sheetFormatPr defaultRowHeight="14.4" x14ac:dyDescent="0.3"/>
  <cols>
    <col min="1" max="1" width="34.33203125" customWidth="1"/>
    <col min="2" max="8" width="14.33203125" customWidth="1"/>
  </cols>
  <sheetData>
    <row r="1" spans="1:8" ht="21" x14ac:dyDescent="0.4">
      <c r="A1" s="1" t="s">
        <v>43</v>
      </c>
      <c r="B1" s="2"/>
      <c r="C1" s="2"/>
    </row>
    <row r="2" spans="1:8" ht="21" x14ac:dyDescent="0.4">
      <c r="A2" s="1"/>
      <c r="B2" s="3" t="s">
        <v>1</v>
      </c>
      <c r="C2" s="2"/>
    </row>
    <row r="3" spans="1:8" ht="21" x14ac:dyDescent="0.4">
      <c r="A3" s="1"/>
      <c r="B3" s="2"/>
      <c r="C3" s="2"/>
    </row>
    <row r="4" spans="1:8" x14ac:dyDescent="0.3">
      <c r="A4" s="2"/>
      <c r="B4" s="2"/>
      <c r="C4" s="2"/>
    </row>
    <row r="5" spans="1:8" ht="58.2" customHeight="1" x14ac:dyDescent="0.3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pans="1:8" x14ac:dyDescent="0.3">
      <c r="A6" s="6" t="s">
        <v>10</v>
      </c>
      <c r="B6" s="7">
        <f>SUM(B8,B16,B21,B26,B31,B38)</f>
        <v>1442437</v>
      </c>
      <c r="C6" s="7">
        <f>SUM(C8,C16,C21,C26,C31,C38)</f>
        <v>1636737</v>
      </c>
      <c r="D6" s="7">
        <f>SUM(D8,D16,D21,D26,D31,D38)</f>
        <v>-194300</v>
      </c>
      <c r="E6" s="7">
        <f>SUM(E8,E16,E21,E26,E31,E38)</f>
        <v>1044844</v>
      </c>
      <c r="F6" s="8">
        <f>IF(A6="","",E6/(E6+C6))</f>
        <v>0.38963730724524076</v>
      </c>
      <c r="G6" s="8">
        <f>IF(A6="","",E6/(E6+B6))</f>
        <v>0.42007477241212393</v>
      </c>
      <c r="H6" s="8">
        <f>IF(A6="","",B6/(B6+E6))</f>
        <v>0.57992522758787612</v>
      </c>
    </row>
    <row r="7" spans="1:8" x14ac:dyDescent="0.3">
      <c r="A7" s="9"/>
      <c r="B7" s="10"/>
      <c r="C7" s="11"/>
      <c r="D7" s="10" t="str">
        <f t="shared" ref="D7:D42" si="0">IF(A7="","",B7-C7)</f>
        <v/>
      </c>
      <c r="E7" s="11"/>
      <c r="F7" s="12" t="str">
        <f t="shared" ref="F7:F42" si="1">IF(A7="","",E7/(E7+C7))</f>
        <v/>
      </c>
      <c r="G7" s="12" t="str">
        <f t="shared" ref="G7:G42" si="2">IF(A7="","",E7/(E7+B7))</f>
        <v/>
      </c>
      <c r="H7" s="12" t="str">
        <f t="shared" ref="H7:H42" si="3">IF(A7="","",B7/(B7+E7))</f>
        <v/>
      </c>
    </row>
    <row r="8" spans="1:8" x14ac:dyDescent="0.3">
      <c r="A8" s="9" t="s">
        <v>11</v>
      </c>
      <c r="B8" s="11">
        <f>SUM(B9:B14)</f>
        <v>769710</v>
      </c>
      <c r="C8" s="11">
        <f>SUM(C9:C14)</f>
        <v>757999</v>
      </c>
      <c r="D8" s="11">
        <f>SUM(D9:D14)</f>
        <v>11711</v>
      </c>
      <c r="E8" s="11">
        <f>SUM(E9:E14)</f>
        <v>482017</v>
      </c>
      <c r="F8" s="13">
        <f t="shared" si="1"/>
        <v>0.38871837137585319</v>
      </c>
      <c r="G8" s="13">
        <f t="shared" si="2"/>
        <v>0.38508157130109039</v>
      </c>
      <c r="H8" s="13">
        <f t="shared" si="3"/>
        <v>0.61491842869890956</v>
      </c>
    </row>
    <row r="9" spans="1:8" x14ac:dyDescent="0.3">
      <c r="A9" s="14" t="s">
        <v>12</v>
      </c>
      <c r="B9" s="10">
        <v>148821</v>
      </c>
      <c r="C9" s="10">
        <v>148097</v>
      </c>
      <c r="D9" s="10">
        <f t="shared" si="0"/>
        <v>724</v>
      </c>
      <c r="E9" s="10">
        <v>103297</v>
      </c>
      <c r="F9" s="12">
        <f t="shared" si="1"/>
        <v>0.41089683922448428</v>
      </c>
      <c r="G9" s="12">
        <f t="shared" si="2"/>
        <v>0.40971687860446299</v>
      </c>
      <c r="H9" s="12">
        <f t="shared" si="3"/>
        <v>0.59028312139553696</v>
      </c>
    </row>
    <row r="10" spans="1:8" x14ac:dyDescent="0.3">
      <c r="A10" s="14" t="s">
        <v>13</v>
      </c>
      <c r="B10" s="10">
        <v>212472</v>
      </c>
      <c r="C10" s="10">
        <v>235213</v>
      </c>
      <c r="D10" s="10">
        <f t="shared" si="0"/>
        <v>-22741</v>
      </c>
      <c r="E10" s="10">
        <v>161148</v>
      </c>
      <c r="F10" s="12">
        <f t="shared" si="1"/>
        <v>0.4065687592876191</v>
      </c>
      <c r="G10" s="12">
        <f t="shared" si="2"/>
        <v>0.4313152400835073</v>
      </c>
      <c r="H10" s="12">
        <f t="shared" si="3"/>
        <v>0.5686847599164927</v>
      </c>
    </row>
    <row r="11" spans="1:8" x14ac:dyDescent="0.3">
      <c r="A11" s="14" t="s">
        <v>14</v>
      </c>
      <c r="B11" s="10">
        <v>28552</v>
      </c>
      <c r="C11" s="10">
        <v>60935</v>
      </c>
      <c r="D11" s="10">
        <f t="shared" si="0"/>
        <v>-32383</v>
      </c>
      <c r="E11" s="10">
        <v>25315</v>
      </c>
      <c r="F11" s="12">
        <f t="shared" si="1"/>
        <v>0.29350724637681158</v>
      </c>
      <c r="G11" s="12">
        <f t="shared" si="2"/>
        <v>0.46995377503852082</v>
      </c>
      <c r="H11" s="12">
        <f t="shared" si="3"/>
        <v>0.53004622496147924</v>
      </c>
    </row>
    <row r="12" spans="1:8" x14ac:dyDescent="0.3">
      <c r="A12" s="14" t="s">
        <v>15</v>
      </c>
      <c r="B12" s="10">
        <v>35619</v>
      </c>
      <c r="C12" s="10">
        <v>75345</v>
      </c>
      <c r="D12" s="10">
        <f t="shared" si="0"/>
        <v>-39726</v>
      </c>
      <c r="E12" s="10">
        <v>39550</v>
      </c>
      <c r="F12" s="12">
        <f t="shared" si="1"/>
        <v>0.34422733800426475</v>
      </c>
      <c r="G12" s="12">
        <f t="shared" si="2"/>
        <v>0.5261477470765874</v>
      </c>
      <c r="H12" s="12">
        <f t="shared" si="3"/>
        <v>0.4738522529234126</v>
      </c>
    </row>
    <row r="13" spans="1:8" x14ac:dyDescent="0.3">
      <c r="A13" s="14" t="s">
        <v>16</v>
      </c>
      <c r="B13" s="10">
        <v>120571</v>
      </c>
      <c r="C13" s="10">
        <v>106307</v>
      </c>
      <c r="D13" s="10">
        <f t="shared" si="0"/>
        <v>14264</v>
      </c>
      <c r="E13" s="10">
        <v>41062</v>
      </c>
      <c r="F13" s="12">
        <f t="shared" si="1"/>
        <v>0.27863390536680033</v>
      </c>
      <c r="G13" s="12">
        <f t="shared" si="2"/>
        <v>0.25404465672232773</v>
      </c>
      <c r="H13" s="12">
        <f t="shared" si="3"/>
        <v>0.74595534327767221</v>
      </c>
    </row>
    <row r="14" spans="1:8" x14ac:dyDescent="0.3">
      <c r="A14" s="14" t="s">
        <v>17</v>
      </c>
      <c r="B14" s="10">
        <v>223675</v>
      </c>
      <c r="C14" s="10">
        <v>132102</v>
      </c>
      <c r="D14" s="10">
        <f t="shared" si="0"/>
        <v>91573</v>
      </c>
      <c r="E14" s="10">
        <v>111645</v>
      </c>
      <c r="F14" s="12">
        <f t="shared" si="1"/>
        <v>0.4580364066019274</v>
      </c>
      <c r="G14" s="12">
        <f t="shared" si="2"/>
        <v>0.33295061433854228</v>
      </c>
      <c r="H14" s="12">
        <f t="shared" si="3"/>
        <v>0.66704938566145766</v>
      </c>
    </row>
    <row r="15" spans="1:8" x14ac:dyDescent="0.3">
      <c r="A15" s="14"/>
      <c r="B15" s="10"/>
      <c r="C15" s="10"/>
      <c r="D15" s="10" t="str">
        <f t="shared" si="0"/>
        <v/>
      </c>
      <c r="E15" s="10"/>
      <c r="F15" s="12" t="str">
        <f t="shared" si="1"/>
        <v/>
      </c>
      <c r="G15" s="12" t="str">
        <f t="shared" si="2"/>
        <v/>
      </c>
      <c r="H15" s="12" t="str">
        <f t="shared" si="3"/>
        <v/>
      </c>
    </row>
    <row r="16" spans="1:8" x14ac:dyDescent="0.3">
      <c r="A16" s="9" t="s">
        <v>18</v>
      </c>
      <c r="B16" s="11">
        <f>SUM(B17:B19)</f>
        <v>493912</v>
      </c>
      <c r="C16" s="11">
        <f>SUM(C17:C19)</f>
        <v>605068</v>
      </c>
      <c r="D16" s="11">
        <f t="shared" si="0"/>
        <v>-111156</v>
      </c>
      <c r="E16" s="11">
        <f>SUM(E17:E19)</f>
        <v>388328</v>
      </c>
      <c r="F16" s="13">
        <f t="shared" si="1"/>
        <v>0.39090956677900857</v>
      </c>
      <c r="G16" s="13">
        <f t="shared" si="2"/>
        <v>0.44016140732680448</v>
      </c>
      <c r="H16" s="13">
        <f t="shared" si="3"/>
        <v>0.55983859267319547</v>
      </c>
    </row>
    <row r="17" spans="1:8" x14ac:dyDescent="0.3">
      <c r="A17" s="14" t="s">
        <v>19</v>
      </c>
      <c r="B17" s="10">
        <v>48440</v>
      </c>
      <c r="C17" s="10">
        <v>72900</v>
      </c>
      <c r="D17" s="10">
        <f t="shared" si="0"/>
        <v>-24460</v>
      </c>
      <c r="E17" s="10">
        <v>46682</v>
      </c>
      <c r="F17" s="12">
        <f t="shared" si="1"/>
        <v>0.39037647806526066</v>
      </c>
      <c r="G17" s="12">
        <f t="shared" si="2"/>
        <v>0.49075923550808437</v>
      </c>
      <c r="H17" s="12">
        <f t="shared" si="3"/>
        <v>0.50924076449191569</v>
      </c>
    </row>
    <row r="18" spans="1:8" x14ac:dyDescent="0.3">
      <c r="A18" s="14" t="s">
        <v>20</v>
      </c>
      <c r="B18" s="10">
        <v>254482</v>
      </c>
      <c r="C18" s="10">
        <v>237548</v>
      </c>
      <c r="D18" s="10">
        <f t="shared" si="0"/>
        <v>16934</v>
      </c>
      <c r="E18" s="10">
        <v>228152</v>
      </c>
      <c r="F18" s="12">
        <f t="shared" si="1"/>
        <v>0.48991196048958557</v>
      </c>
      <c r="G18" s="12">
        <f t="shared" si="2"/>
        <v>0.47272260139153066</v>
      </c>
      <c r="H18" s="12">
        <f t="shared" si="3"/>
        <v>0.52727739860846934</v>
      </c>
    </row>
    <row r="19" spans="1:8" x14ac:dyDescent="0.3">
      <c r="A19" s="14" t="s">
        <v>21</v>
      </c>
      <c r="B19" s="10">
        <v>190990</v>
      </c>
      <c r="C19" s="10">
        <v>294620</v>
      </c>
      <c r="D19" s="10">
        <f t="shared" si="0"/>
        <v>-103630</v>
      </c>
      <c r="E19" s="10">
        <v>113494</v>
      </c>
      <c r="F19" s="12">
        <f t="shared" si="1"/>
        <v>0.27809386592961771</v>
      </c>
      <c r="G19" s="12">
        <f t="shared" si="2"/>
        <v>0.37274208168573719</v>
      </c>
      <c r="H19" s="12">
        <f t="shared" si="3"/>
        <v>0.62725791831426281</v>
      </c>
    </row>
    <row r="20" spans="1:8" x14ac:dyDescent="0.3">
      <c r="A20" s="14"/>
      <c r="B20" s="10"/>
      <c r="C20" s="10"/>
      <c r="D20" s="10" t="str">
        <f t="shared" si="0"/>
        <v/>
      </c>
      <c r="E20" s="10"/>
      <c r="F20" s="12" t="str">
        <f t="shared" si="1"/>
        <v/>
      </c>
      <c r="G20" s="12" t="str">
        <f t="shared" si="2"/>
        <v/>
      </c>
      <c r="H20" s="12" t="str">
        <f t="shared" si="3"/>
        <v/>
      </c>
    </row>
    <row r="21" spans="1:8" x14ac:dyDescent="0.3">
      <c r="A21" s="9" t="s">
        <v>22</v>
      </c>
      <c r="B21" s="11">
        <f>SUM(B22:B24)</f>
        <v>44468</v>
      </c>
      <c r="C21" s="11">
        <f>SUM(C22:C24)</f>
        <v>103106</v>
      </c>
      <c r="D21" s="11">
        <f t="shared" si="0"/>
        <v>-58638</v>
      </c>
      <c r="E21" s="11">
        <f>SUM(E22:E24)</f>
        <v>43633</v>
      </c>
      <c r="F21" s="13">
        <f t="shared" si="1"/>
        <v>0.29735107912688513</v>
      </c>
      <c r="G21" s="13">
        <f t="shared" si="2"/>
        <v>0.4952611207591287</v>
      </c>
      <c r="H21" s="13">
        <f t="shared" si="3"/>
        <v>0.50473887924087124</v>
      </c>
    </row>
    <row r="22" spans="1:8" x14ac:dyDescent="0.3">
      <c r="A22" s="14" t="s">
        <v>23</v>
      </c>
      <c r="B22" s="10">
        <v>9265</v>
      </c>
      <c r="C22" s="10">
        <v>24488</v>
      </c>
      <c r="D22" s="10">
        <f t="shared" si="0"/>
        <v>-15223</v>
      </c>
      <c r="E22" s="10">
        <v>9958</v>
      </c>
      <c r="F22" s="12">
        <f t="shared" si="1"/>
        <v>0.28909017012134935</v>
      </c>
      <c r="G22" s="12">
        <f t="shared" si="2"/>
        <v>0.51802528221401445</v>
      </c>
      <c r="H22" s="12">
        <f t="shared" si="3"/>
        <v>0.48197471778598555</v>
      </c>
    </row>
    <row r="23" spans="1:8" x14ac:dyDescent="0.3">
      <c r="A23" s="14" t="s">
        <v>24</v>
      </c>
      <c r="B23" s="10">
        <v>21239</v>
      </c>
      <c r="C23" s="10">
        <v>52222</v>
      </c>
      <c r="D23" s="10">
        <f t="shared" si="0"/>
        <v>-30983</v>
      </c>
      <c r="E23" s="10">
        <v>15462</v>
      </c>
      <c r="F23" s="12">
        <f t="shared" si="1"/>
        <v>0.22844394539329826</v>
      </c>
      <c r="G23" s="12">
        <f t="shared" si="2"/>
        <v>0.42129642244080545</v>
      </c>
      <c r="H23" s="12">
        <f t="shared" si="3"/>
        <v>0.57870357755919455</v>
      </c>
    </row>
    <row r="24" spans="1:8" x14ac:dyDescent="0.3">
      <c r="A24" s="14" t="s">
        <v>25</v>
      </c>
      <c r="B24" s="10">
        <v>13964</v>
      </c>
      <c r="C24" s="10">
        <v>26396</v>
      </c>
      <c r="D24" s="10">
        <f t="shared" si="0"/>
        <v>-12432</v>
      </c>
      <c r="E24" s="10">
        <v>18213</v>
      </c>
      <c r="F24" s="12">
        <f t="shared" si="1"/>
        <v>0.40828084018919947</v>
      </c>
      <c r="G24" s="12">
        <f t="shared" si="2"/>
        <v>0.56602542188519755</v>
      </c>
      <c r="H24" s="12">
        <f t="shared" si="3"/>
        <v>0.4339745781148025</v>
      </c>
    </row>
    <row r="25" spans="1:8" x14ac:dyDescent="0.3">
      <c r="A25" s="14"/>
      <c r="B25" s="10"/>
      <c r="C25" s="10"/>
      <c r="D25" s="10" t="str">
        <f t="shared" si="0"/>
        <v/>
      </c>
      <c r="E25" s="10"/>
      <c r="F25" s="12" t="str">
        <f t="shared" si="1"/>
        <v/>
      </c>
      <c r="G25" s="12" t="str">
        <f t="shared" si="2"/>
        <v/>
      </c>
      <c r="H25" s="12" t="str">
        <f t="shared" si="3"/>
        <v/>
      </c>
    </row>
    <row r="26" spans="1:8" x14ac:dyDescent="0.3">
      <c r="A26" s="9" t="s">
        <v>26</v>
      </c>
      <c r="B26" s="11">
        <f>SUM(B27:B29)</f>
        <v>52170</v>
      </c>
      <c r="C26" s="11">
        <f>SUM(C27:C29)</f>
        <v>48731</v>
      </c>
      <c r="D26" s="11">
        <f t="shared" si="0"/>
        <v>3439</v>
      </c>
      <c r="E26" s="11">
        <f>SUM(E27:E29)</f>
        <v>55682</v>
      </c>
      <c r="F26" s="13">
        <f t="shared" si="1"/>
        <v>0.53328608506603581</v>
      </c>
      <c r="G26" s="13">
        <f t="shared" si="2"/>
        <v>0.51628157104179806</v>
      </c>
      <c r="H26" s="13">
        <f t="shared" si="3"/>
        <v>0.483718428958202</v>
      </c>
    </row>
    <row r="27" spans="1:8" x14ac:dyDescent="0.3">
      <c r="A27" s="14" t="s">
        <v>27</v>
      </c>
      <c r="B27" s="10">
        <v>11497</v>
      </c>
      <c r="C27" s="10">
        <v>10286</v>
      </c>
      <c r="D27" s="10">
        <f t="shared" si="0"/>
        <v>1211</v>
      </c>
      <c r="E27" s="10">
        <v>16736</v>
      </c>
      <c r="F27" s="12">
        <f t="shared" si="1"/>
        <v>0.61934719857893572</v>
      </c>
      <c r="G27" s="12">
        <f t="shared" si="2"/>
        <v>0.59278149682995074</v>
      </c>
      <c r="H27" s="12">
        <f t="shared" si="3"/>
        <v>0.40721850317004921</v>
      </c>
    </row>
    <row r="28" spans="1:8" x14ac:dyDescent="0.3">
      <c r="A28" s="14" t="s">
        <v>28</v>
      </c>
      <c r="B28" s="10">
        <v>4154</v>
      </c>
      <c r="C28" s="10">
        <v>4331</v>
      </c>
      <c r="D28" s="10">
        <f t="shared" si="0"/>
        <v>-177</v>
      </c>
      <c r="E28" s="10">
        <v>6511</v>
      </c>
      <c r="F28" s="12">
        <f t="shared" si="1"/>
        <v>0.60053495665006451</v>
      </c>
      <c r="G28" s="12">
        <f t="shared" si="2"/>
        <v>0.6105016408813877</v>
      </c>
      <c r="H28" s="12">
        <f t="shared" si="3"/>
        <v>0.3894983591186123</v>
      </c>
    </row>
    <row r="29" spans="1:8" x14ac:dyDescent="0.3">
      <c r="A29" s="14" t="s">
        <v>29</v>
      </c>
      <c r="B29" s="10">
        <v>36519</v>
      </c>
      <c r="C29" s="10">
        <v>34114</v>
      </c>
      <c r="D29" s="10">
        <f t="shared" si="0"/>
        <v>2405</v>
      </c>
      <c r="E29" s="10">
        <v>32435</v>
      </c>
      <c r="F29" s="12">
        <f t="shared" si="1"/>
        <v>0.48738523493966851</v>
      </c>
      <c r="G29" s="12">
        <f t="shared" si="2"/>
        <v>0.47038605447109666</v>
      </c>
      <c r="H29" s="12">
        <f t="shared" si="3"/>
        <v>0.52961394552890328</v>
      </c>
    </row>
    <row r="30" spans="1:8" x14ac:dyDescent="0.3">
      <c r="A30" s="15"/>
      <c r="B30" s="11"/>
      <c r="C30" s="10"/>
      <c r="D30" s="10" t="str">
        <f t="shared" si="0"/>
        <v/>
      </c>
      <c r="E30" s="10"/>
      <c r="F30" s="12" t="str">
        <f t="shared" si="1"/>
        <v/>
      </c>
      <c r="G30" s="12" t="str">
        <f t="shared" si="2"/>
        <v/>
      </c>
      <c r="H30" s="12" t="str">
        <f t="shared" si="3"/>
        <v/>
      </c>
    </row>
    <row r="31" spans="1:8" x14ac:dyDescent="0.3">
      <c r="A31" s="9" t="s">
        <v>30</v>
      </c>
      <c r="B31" s="11">
        <f>SUM(B32:B36)</f>
        <v>43701</v>
      </c>
      <c r="C31" s="11">
        <f>SUM(C32:C36)</f>
        <v>76070</v>
      </c>
      <c r="D31" s="11">
        <f t="shared" si="0"/>
        <v>-32369</v>
      </c>
      <c r="E31" s="11">
        <f>SUM(E32:E36)</f>
        <v>33202</v>
      </c>
      <c r="F31" s="13">
        <f t="shared" si="1"/>
        <v>0.30384728018156526</v>
      </c>
      <c r="G31" s="13">
        <f t="shared" si="2"/>
        <v>0.4317386837964709</v>
      </c>
      <c r="H31" s="13">
        <f t="shared" si="3"/>
        <v>0.56826131620352915</v>
      </c>
    </row>
    <row r="32" spans="1:8" x14ac:dyDescent="0.3">
      <c r="A32" s="14" t="s">
        <v>31</v>
      </c>
      <c r="B32" s="10">
        <v>5666</v>
      </c>
      <c r="C32" s="10">
        <v>12340</v>
      </c>
      <c r="D32" s="10">
        <f t="shared" si="0"/>
        <v>-6674</v>
      </c>
      <c r="E32" s="10">
        <v>3252</v>
      </c>
      <c r="F32" s="12">
        <f t="shared" si="1"/>
        <v>0.20856849666495639</v>
      </c>
      <c r="G32" s="12">
        <f t="shared" si="2"/>
        <v>0.36465575241085446</v>
      </c>
      <c r="H32" s="12">
        <f t="shared" si="3"/>
        <v>0.63534424758914554</v>
      </c>
    </row>
    <row r="33" spans="1:8" x14ac:dyDescent="0.3">
      <c r="A33" s="14" t="s">
        <v>32</v>
      </c>
      <c r="B33" s="10">
        <v>15030</v>
      </c>
      <c r="C33" s="10">
        <v>31273</v>
      </c>
      <c r="D33" s="10">
        <f t="shared" si="0"/>
        <v>-16243</v>
      </c>
      <c r="E33" s="10">
        <v>13940</v>
      </c>
      <c r="F33" s="12">
        <f t="shared" si="1"/>
        <v>0.30831840399884991</v>
      </c>
      <c r="G33" s="12">
        <f t="shared" si="2"/>
        <v>0.48118743527787367</v>
      </c>
      <c r="H33" s="12">
        <f t="shared" si="3"/>
        <v>0.51881256472212633</v>
      </c>
    </row>
    <row r="34" spans="1:8" x14ac:dyDescent="0.3">
      <c r="A34" s="14" t="s">
        <v>33</v>
      </c>
      <c r="B34" s="10">
        <v>4152</v>
      </c>
      <c r="C34" s="10">
        <v>4290</v>
      </c>
      <c r="D34" s="10">
        <f t="shared" si="0"/>
        <v>-138</v>
      </c>
      <c r="E34" s="10">
        <v>3479</v>
      </c>
      <c r="F34" s="12">
        <f t="shared" si="1"/>
        <v>0.44780538035783241</v>
      </c>
      <c r="G34" s="12">
        <f t="shared" si="2"/>
        <v>0.45590355130389204</v>
      </c>
      <c r="H34" s="12">
        <f t="shared" si="3"/>
        <v>0.54409644869610796</v>
      </c>
    </row>
    <row r="35" spans="1:8" x14ac:dyDescent="0.3">
      <c r="A35" s="14" t="s">
        <v>34</v>
      </c>
      <c r="B35" s="10">
        <v>7934</v>
      </c>
      <c r="C35" s="10">
        <v>18549</v>
      </c>
      <c r="D35" s="10">
        <f t="shared" si="0"/>
        <v>-10615</v>
      </c>
      <c r="E35" s="10">
        <v>5360</v>
      </c>
      <c r="F35" s="12">
        <f t="shared" si="1"/>
        <v>0.22418336191392363</v>
      </c>
      <c r="G35" s="12">
        <f t="shared" si="2"/>
        <v>0.4031894087558297</v>
      </c>
      <c r="H35" s="12">
        <f t="shared" si="3"/>
        <v>0.59681059124417035</v>
      </c>
    </row>
    <row r="36" spans="1:8" x14ac:dyDescent="0.3">
      <c r="A36" s="14" t="s">
        <v>35</v>
      </c>
      <c r="B36" s="10">
        <v>10919</v>
      </c>
      <c r="C36" s="10">
        <v>9618</v>
      </c>
      <c r="D36" s="10">
        <f t="shared" si="0"/>
        <v>1301</v>
      </c>
      <c r="E36" s="10">
        <v>7171</v>
      </c>
      <c r="F36" s="12">
        <f t="shared" si="1"/>
        <v>0.42712490321043539</v>
      </c>
      <c r="G36" s="12">
        <f t="shared" si="2"/>
        <v>0.39640685461580982</v>
      </c>
      <c r="H36" s="12">
        <f t="shared" si="3"/>
        <v>0.60359314538419018</v>
      </c>
    </row>
    <row r="37" spans="1:8" x14ac:dyDescent="0.3">
      <c r="A37" s="14"/>
      <c r="B37" s="10"/>
      <c r="C37" s="10"/>
      <c r="D37" s="10" t="str">
        <f t="shared" si="0"/>
        <v/>
      </c>
      <c r="E37" s="10"/>
      <c r="F37" s="12" t="str">
        <f t="shared" si="1"/>
        <v/>
      </c>
      <c r="G37" s="12" t="str">
        <f t="shared" si="2"/>
        <v/>
      </c>
      <c r="H37" s="12" t="str">
        <f t="shared" si="3"/>
        <v/>
      </c>
    </row>
    <row r="38" spans="1:8" x14ac:dyDescent="0.3">
      <c r="A38" s="9" t="s">
        <v>36</v>
      </c>
      <c r="B38" s="11">
        <f>SUM(B39:B42)</f>
        <v>38476</v>
      </c>
      <c r="C38" s="11">
        <f>SUM(C39:C42)</f>
        <v>45763</v>
      </c>
      <c r="D38" s="11">
        <f t="shared" si="0"/>
        <v>-7287</v>
      </c>
      <c r="E38" s="11">
        <f>SUM(E39:E42)</f>
        <v>41982</v>
      </c>
      <c r="F38" s="13">
        <f t="shared" si="1"/>
        <v>0.47845461279845003</v>
      </c>
      <c r="G38" s="13">
        <f t="shared" si="2"/>
        <v>0.5217877650451167</v>
      </c>
      <c r="H38" s="13">
        <f t="shared" si="3"/>
        <v>0.4782122349548833</v>
      </c>
    </row>
    <row r="39" spans="1:8" x14ac:dyDescent="0.3">
      <c r="A39" s="14" t="s">
        <v>37</v>
      </c>
      <c r="B39" s="10">
        <v>5519</v>
      </c>
      <c r="C39" s="10">
        <v>10154</v>
      </c>
      <c r="D39" s="10">
        <f t="shared" si="0"/>
        <v>-4635</v>
      </c>
      <c r="E39" s="10">
        <v>5011</v>
      </c>
      <c r="F39" s="12">
        <f t="shared" si="1"/>
        <v>0.33043191559512036</v>
      </c>
      <c r="G39" s="12">
        <f t="shared" si="2"/>
        <v>0.47587844254510919</v>
      </c>
      <c r="H39" s="12">
        <f t="shared" si="3"/>
        <v>0.52412155745489075</v>
      </c>
    </row>
    <row r="40" spans="1:8" x14ac:dyDescent="0.3">
      <c r="A40" s="14" t="s">
        <v>38</v>
      </c>
      <c r="B40" s="10">
        <v>3579</v>
      </c>
      <c r="C40" s="10">
        <v>5747</v>
      </c>
      <c r="D40" s="10">
        <f t="shared" si="0"/>
        <v>-2168</v>
      </c>
      <c r="E40" s="10">
        <v>2548</v>
      </c>
      <c r="F40" s="12">
        <f t="shared" si="1"/>
        <v>0.30717299578059071</v>
      </c>
      <c r="G40" s="12">
        <f t="shared" si="2"/>
        <v>0.41586420760567977</v>
      </c>
      <c r="H40" s="12">
        <f t="shared" si="3"/>
        <v>0.58413579239432023</v>
      </c>
    </row>
    <row r="41" spans="1:8" x14ac:dyDescent="0.3">
      <c r="A41" s="14" t="s">
        <v>39</v>
      </c>
      <c r="B41" s="10">
        <v>18907</v>
      </c>
      <c r="C41" s="10">
        <v>17576</v>
      </c>
      <c r="D41" s="10">
        <f t="shared" si="0"/>
        <v>1331</v>
      </c>
      <c r="E41" s="10">
        <v>23761</v>
      </c>
      <c r="F41" s="12">
        <f t="shared" si="1"/>
        <v>0.57481191184652969</v>
      </c>
      <c r="G41" s="12">
        <f t="shared" si="2"/>
        <v>0.55688103496765728</v>
      </c>
      <c r="H41" s="12">
        <f t="shared" si="3"/>
        <v>0.44311896503234272</v>
      </c>
    </row>
    <row r="42" spans="1:8" x14ac:dyDescent="0.3">
      <c r="A42" s="16" t="s">
        <v>40</v>
      </c>
      <c r="B42" s="17">
        <v>10471</v>
      </c>
      <c r="C42" s="17">
        <v>12286</v>
      </c>
      <c r="D42" s="17">
        <f t="shared" si="0"/>
        <v>-1815</v>
      </c>
      <c r="E42" s="17">
        <v>10662</v>
      </c>
      <c r="F42" s="18">
        <f t="shared" si="1"/>
        <v>0.46461565278019873</v>
      </c>
      <c r="G42" s="18">
        <f t="shared" si="2"/>
        <v>0.50451899872237738</v>
      </c>
      <c r="H42" s="18">
        <f t="shared" si="3"/>
        <v>0.49548100127762268</v>
      </c>
    </row>
    <row r="44" spans="1:8" x14ac:dyDescent="0.3">
      <c r="A44" s="19" t="s">
        <v>41</v>
      </c>
    </row>
    <row r="45" spans="1:8" x14ac:dyDescent="0.3">
      <c r="A45" s="20" t="s">
        <v>42</v>
      </c>
    </row>
  </sheetData>
  <pageMargins left="0.7" right="0.7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Normal="100" workbookViewId="0">
      <selection activeCell="A4" sqref="A4"/>
    </sheetView>
  </sheetViews>
  <sheetFormatPr defaultRowHeight="14.4" x14ac:dyDescent="0.3"/>
  <cols>
    <col min="1" max="1" width="34.33203125" customWidth="1"/>
    <col min="2" max="8" width="14.33203125" customWidth="1"/>
  </cols>
  <sheetData>
    <row r="1" spans="1:8" ht="21" x14ac:dyDescent="0.4">
      <c r="A1" s="1" t="s">
        <v>0</v>
      </c>
      <c r="B1" s="2"/>
      <c r="C1" s="2"/>
    </row>
    <row r="2" spans="1:8" ht="21" x14ac:dyDescent="0.4">
      <c r="A2" s="1"/>
      <c r="B2" s="3" t="s">
        <v>1</v>
      </c>
      <c r="C2" s="2"/>
    </row>
    <row r="3" spans="1:8" ht="21" x14ac:dyDescent="0.4">
      <c r="A3" s="1"/>
      <c r="B3" s="2"/>
      <c r="C3" s="2"/>
    </row>
    <row r="4" spans="1:8" x14ac:dyDescent="0.3">
      <c r="A4" s="2"/>
      <c r="B4" s="2"/>
      <c r="C4" s="2"/>
    </row>
    <row r="5" spans="1:8" ht="58.2" customHeight="1" x14ac:dyDescent="0.3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pans="1:8" x14ac:dyDescent="0.3">
      <c r="A6" s="6" t="s">
        <v>10</v>
      </c>
      <c r="B6" s="7">
        <v>1393038</v>
      </c>
      <c r="C6" s="7">
        <v>1590973</v>
      </c>
      <c r="D6" s="7">
        <f>SUM(D8,D16,D21,D26,D31,D38)</f>
        <v>-197935</v>
      </c>
      <c r="E6" s="7">
        <v>1031240</v>
      </c>
      <c r="F6" s="8">
        <f>IF(A6="","",E6/(E6+C6))</f>
        <v>0.39327087463909299</v>
      </c>
      <c r="G6" s="8">
        <f>IF(A6="","",E6/(E6+B6))</f>
        <v>0.42538025754472053</v>
      </c>
      <c r="H6" s="8">
        <f>IF(A6="","",B6/(B6+E6))</f>
        <v>0.57461974245527947</v>
      </c>
    </row>
    <row r="7" spans="1:8" x14ac:dyDescent="0.3">
      <c r="A7" s="9"/>
      <c r="B7" s="10"/>
      <c r="C7" s="11"/>
      <c r="D7" s="10" t="str">
        <f t="shared" ref="D7:D42" si="0">IF(A7="","",B7-C7)</f>
        <v/>
      </c>
      <c r="E7" s="11"/>
      <c r="F7" s="12" t="str">
        <f t="shared" ref="F7:F42" si="1">IF(A7="","",E7/(E7+C7))</f>
        <v/>
      </c>
      <c r="G7" s="12" t="str">
        <f t="shared" ref="G7:G42" si="2">IF(A7="","",E7/(E7+B7))</f>
        <v/>
      </c>
      <c r="H7" s="12" t="str">
        <f t="shared" ref="H7:H42" si="3">IF(A7="","",B7/(B7+E7))</f>
        <v/>
      </c>
    </row>
    <row r="8" spans="1:8" x14ac:dyDescent="0.3">
      <c r="A8" s="9" t="s">
        <v>11</v>
      </c>
      <c r="B8" s="11">
        <v>728979</v>
      </c>
      <c r="C8" s="11">
        <v>739386</v>
      </c>
      <c r="D8" s="11">
        <f>SUM(D9:D14)</f>
        <v>-10407</v>
      </c>
      <c r="E8" s="11">
        <v>471768</v>
      </c>
      <c r="F8" s="13">
        <f t="shared" si="1"/>
        <v>0.38951941701881015</v>
      </c>
      <c r="G8" s="13">
        <f t="shared" si="2"/>
        <v>0.39289542259943183</v>
      </c>
      <c r="H8" s="13">
        <f t="shared" si="3"/>
        <v>0.60710457740056811</v>
      </c>
    </row>
    <row r="9" spans="1:8" x14ac:dyDescent="0.3">
      <c r="A9" s="14" t="s">
        <v>12</v>
      </c>
      <c r="B9" s="10">
        <v>136414</v>
      </c>
      <c r="C9" s="10">
        <v>145757</v>
      </c>
      <c r="D9" s="10">
        <f t="shared" si="0"/>
        <v>-9343</v>
      </c>
      <c r="E9" s="10">
        <v>99027</v>
      </c>
      <c r="F9" s="12">
        <f t="shared" si="1"/>
        <v>0.40454849990195435</v>
      </c>
      <c r="G9" s="12">
        <f t="shared" si="2"/>
        <v>0.42060218908346464</v>
      </c>
      <c r="H9" s="12">
        <f t="shared" si="3"/>
        <v>0.57939781091653531</v>
      </c>
    </row>
    <row r="10" spans="1:8" x14ac:dyDescent="0.3">
      <c r="A10" s="14" t="s">
        <v>13</v>
      </c>
      <c r="B10" s="10">
        <v>214111</v>
      </c>
      <c r="C10" s="10">
        <v>225724</v>
      </c>
      <c r="D10" s="10">
        <f t="shared" si="0"/>
        <v>-11613</v>
      </c>
      <c r="E10" s="10">
        <v>160933</v>
      </c>
      <c r="F10" s="12">
        <f t="shared" si="1"/>
        <v>0.41621643989375595</v>
      </c>
      <c r="G10" s="12">
        <f t="shared" si="2"/>
        <v>0.42910431842663793</v>
      </c>
      <c r="H10" s="12">
        <f t="shared" si="3"/>
        <v>0.57089568157336201</v>
      </c>
    </row>
    <row r="11" spans="1:8" x14ac:dyDescent="0.3">
      <c r="A11" s="14" t="s">
        <v>14</v>
      </c>
      <c r="B11" s="10">
        <v>27342</v>
      </c>
      <c r="C11" s="10">
        <v>58803</v>
      </c>
      <c r="D11" s="10">
        <f t="shared" si="0"/>
        <v>-31461</v>
      </c>
      <c r="E11" s="10">
        <v>24784</v>
      </c>
      <c r="F11" s="12">
        <f t="shared" si="1"/>
        <v>0.29650543744840707</v>
      </c>
      <c r="G11" s="12">
        <f t="shared" si="2"/>
        <v>0.47546330046425966</v>
      </c>
      <c r="H11" s="12">
        <f t="shared" si="3"/>
        <v>0.52453669953574034</v>
      </c>
    </row>
    <row r="12" spans="1:8" x14ac:dyDescent="0.3">
      <c r="A12" s="14" t="s">
        <v>15</v>
      </c>
      <c r="B12" s="10">
        <v>32039</v>
      </c>
      <c r="C12" s="10">
        <v>75130</v>
      </c>
      <c r="D12" s="10">
        <f t="shared" si="0"/>
        <v>-43091</v>
      </c>
      <c r="E12" s="10">
        <v>37828</v>
      </c>
      <c r="F12" s="12">
        <f t="shared" si="1"/>
        <v>0.33488553267586185</v>
      </c>
      <c r="G12" s="12">
        <f t="shared" si="2"/>
        <v>0.54142871455765951</v>
      </c>
      <c r="H12" s="12">
        <f t="shared" si="3"/>
        <v>0.45857128544234044</v>
      </c>
    </row>
    <row r="13" spans="1:8" x14ac:dyDescent="0.3">
      <c r="A13" s="14" t="s">
        <v>16</v>
      </c>
      <c r="B13" s="10">
        <v>109984</v>
      </c>
      <c r="C13" s="10">
        <v>101429</v>
      </c>
      <c r="D13" s="10">
        <f t="shared" si="0"/>
        <v>8555</v>
      </c>
      <c r="E13" s="10">
        <v>38351</v>
      </c>
      <c r="F13" s="12">
        <f t="shared" si="1"/>
        <v>0.27436686221204748</v>
      </c>
      <c r="G13" s="12">
        <f t="shared" si="2"/>
        <v>0.25854316243637709</v>
      </c>
      <c r="H13" s="12">
        <f t="shared" si="3"/>
        <v>0.74145683756362291</v>
      </c>
    </row>
    <row r="14" spans="1:8" x14ac:dyDescent="0.3">
      <c r="A14" s="14" t="s">
        <v>17</v>
      </c>
      <c r="B14" s="10">
        <v>209089</v>
      </c>
      <c r="C14" s="10">
        <v>132543</v>
      </c>
      <c r="D14" s="10">
        <f t="shared" si="0"/>
        <v>76546</v>
      </c>
      <c r="E14" s="10">
        <v>110845</v>
      </c>
      <c r="F14" s="12">
        <f t="shared" si="1"/>
        <v>0.45542508258418657</v>
      </c>
      <c r="G14" s="12">
        <f t="shared" si="2"/>
        <v>0.34646208280457846</v>
      </c>
      <c r="H14" s="12">
        <f t="shared" si="3"/>
        <v>0.65353791719542154</v>
      </c>
    </row>
    <row r="15" spans="1:8" x14ac:dyDescent="0.3">
      <c r="A15" s="14"/>
      <c r="B15" s="10"/>
      <c r="C15" s="10"/>
      <c r="D15" s="10" t="str">
        <f t="shared" si="0"/>
        <v/>
      </c>
      <c r="E15" s="10"/>
      <c r="F15" s="12" t="str">
        <f t="shared" si="1"/>
        <v/>
      </c>
      <c r="G15" s="12" t="str">
        <f t="shared" si="2"/>
        <v/>
      </c>
      <c r="H15" s="12" t="str">
        <f t="shared" si="3"/>
        <v/>
      </c>
    </row>
    <row r="16" spans="1:8" x14ac:dyDescent="0.3">
      <c r="A16" s="9" t="s">
        <v>18</v>
      </c>
      <c r="B16" s="11">
        <v>486344</v>
      </c>
      <c r="C16" s="11">
        <v>585403</v>
      </c>
      <c r="D16" s="11">
        <f t="shared" si="0"/>
        <v>-99059</v>
      </c>
      <c r="E16" s="11">
        <v>384532</v>
      </c>
      <c r="F16" s="13">
        <f t="shared" si="1"/>
        <v>0.39645130859284383</v>
      </c>
      <c r="G16" s="13">
        <f t="shared" si="2"/>
        <v>0.44154621323816479</v>
      </c>
      <c r="H16" s="13">
        <f t="shared" si="3"/>
        <v>0.55845378676183521</v>
      </c>
    </row>
    <row r="17" spans="1:8" x14ac:dyDescent="0.3">
      <c r="A17" s="14" t="s">
        <v>19</v>
      </c>
      <c r="B17" s="10">
        <v>46213</v>
      </c>
      <c r="C17" s="10">
        <v>67909</v>
      </c>
      <c r="D17" s="10">
        <f t="shared" si="0"/>
        <v>-21696</v>
      </c>
      <c r="E17" s="10">
        <v>44033</v>
      </c>
      <c r="F17" s="12">
        <f t="shared" si="1"/>
        <v>0.39335548766325418</v>
      </c>
      <c r="G17" s="12">
        <f t="shared" si="2"/>
        <v>0.48792190235578309</v>
      </c>
      <c r="H17" s="12">
        <f t="shared" si="3"/>
        <v>0.51207809764421697</v>
      </c>
    </row>
    <row r="18" spans="1:8" x14ac:dyDescent="0.3">
      <c r="A18" s="14" t="s">
        <v>20</v>
      </c>
      <c r="B18" s="10">
        <v>250429</v>
      </c>
      <c r="C18" s="10">
        <v>229671</v>
      </c>
      <c r="D18" s="10">
        <f t="shared" si="0"/>
        <v>20758</v>
      </c>
      <c r="E18" s="10">
        <v>224087</v>
      </c>
      <c r="F18" s="12">
        <f t="shared" si="1"/>
        <v>0.49384694043961758</v>
      </c>
      <c r="G18" s="12">
        <f t="shared" si="2"/>
        <v>0.47224329632720496</v>
      </c>
      <c r="H18" s="12">
        <f t="shared" si="3"/>
        <v>0.52775670367279504</v>
      </c>
    </row>
    <row r="19" spans="1:8" x14ac:dyDescent="0.3">
      <c r="A19" s="14" t="s">
        <v>21</v>
      </c>
      <c r="B19" s="10">
        <v>189702</v>
      </c>
      <c r="C19" s="10">
        <v>287823</v>
      </c>
      <c r="D19" s="10">
        <f t="shared" si="0"/>
        <v>-98121</v>
      </c>
      <c r="E19" s="10">
        <v>116412</v>
      </c>
      <c r="F19" s="12">
        <f t="shared" si="1"/>
        <v>0.28798100115032099</v>
      </c>
      <c r="G19" s="12">
        <f t="shared" si="2"/>
        <v>0.38028969599560947</v>
      </c>
      <c r="H19" s="12">
        <f t="shared" si="3"/>
        <v>0.61971030400439053</v>
      </c>
    </row>
    <row r="20" spans="1:8" x14ac:dyDescent="0.3">
      <c r="A20" s="14"/>
      <c r="B20" s="10"/>
      <c r="C20" s="10"/>
      <c r="D20" s="10" t="str">
        <f t="shared" si="0"/>
        <v/>
      </c>
      <c r="E20" s="10"/>
      <c r="F20" s="12" t="str">
        <f t="shared" si="1"/>
        <v/>
      </c>
      <c r="G20" s="12" t="str">
        <f t="shared" si="2"/>
        <v/>
      </c>
      <c r="H20" s="12" t="str">
        <f t="shared" si="3"/>
        <v/>
      </c>
    </row>
    <row r="21" spans="1:8" x14ac:dyDescent="0.3">
      <c r="A21" s="9" t="s">
        <v>22</v>
      </c>
      <c r="B21" s="11">
        <v>44401</v>
      </c>
      <c r="C21" s="11">
        <v>100434</v>
      </c>
      <c r="D21" s="11">
        <f t="shared" si="0"/>
        <v>-56033</v>
      </c>
      <c r="E21" s="11">
        <v>44060</v>
      </c>
      <c r="F21" s="13">
        <f t="shared" si="1"/>
        <v>0.3049261561033676</v>
      </c>
      <c r="G21" s="13">
        <f t="shared" si="2"/>
        <v>0.49807259696363371</v>
      </c>
      <c r="H21" s="13">
        <f t="shared" si="3"/>
        <v>0.50192740303636629</v>
      </c>
    </row>
    <row r="22" spans="1:8" x14ac:dyDescent="0.3">
      <c r="A22" s="14" t="s">
        <v>23</v>
      </c>
      <c r="B22" s="10">
        <v>8862</v>
      </c>
      <c r="C22" s="10">
        <v>24451</v>
      </c>
      <c r="D22" s="10">
        <f t="shared" si="0"/>
        <v>-15589</v>
      </c>
      <c r="E22" s="10">
        <v>9777</v>
      </c>
      <c r="F22" s="12">
        <f t="shared" si="1"/>
        <v>0.28564333294378869</v>
      </c>
      <c r="G22" s="12">
        <f t="shared" si="2"/>
        <v>0.52454530822469014</v>
      </c>
      <c r="H22" s="12">
        <f t="shared" si="3"/>
        <v>0.47545469177530986</v>
      </c>
    </row>
    <row r="23" spans="1:8" x14ac:dyDescent="0.3">
      <c r="A23" s="14" t="s">
        <v>24</v>
      </c>
      <c r="B23" s="10">
        <v>20568</v>
      </c>
      <c r="C23" s="10">
        <v>50813</v>
      </c>
      <c r="D23" s="10">
        <f t="shared" si="0"/>
        <v>-30245</v>
      </c>
      <c r="E23" s="10">
        <v>15189</v>
      </c>
      <c r="F23" s="12">
        <f t="shared" si="1"/>
        <v>0.23012939001848429</v>
      </c>
      <c r="G23" s="12">
        <f t="shared" si="2"/>
        <v>0.4247839583857706</v>
      </c>
      <c r="H23" s="12">
        <f t="shared" si="3"/>
        <v>0.57521604161422935</v>
      </c>
    </row>
    <row r="24" spans="1:8" x14ac:dyDescent="0.3">
      <c r="A24" s="14" t="s">
        <v>25</v>
      </c>
      <c r="B24" s="10">
        <v>14971</v>
      </c>
      <c r="C24" s="10">
        <v>25170</v>
      </c>
      <c r="D24" s="10">
        <f t="shared" si="0"/>
        <v>-10199</v>
      </c>
      <c r="E24" s="10">
        <v>19094</v>
      </c>
      <c r="F24" s="12">
        <f t="shared" si="1"/>
        <v>0.43136634737032353</v>
      </c>
      <c r="G24" s="12">
        <f t="shared" si="2"/>
        <v>0.56051665932775574</v>
      </c>
      <c r="H24" s="12">
        <f t="shared" si="3"/>
        <v>0.43948334067224426</v>
      </c>
    </row>
    <row r="25" spans="1:8" x14ac:dyDescent="0.3">
      <c r="A25" s="14"/>
      <c r="B25" s="10"/>
      <c r="C25" s="10"/>
      <c r="D25" s="10" t="str">
        <f t="shared" si="0"/>
        <v/>
      </c>
      <c r="E25" s="10"/>
      <c r="F25" s="12" t="str">
        <f t="shared" si="1"/>
        <v/>
      </c>
      <c r="G25" s="12" t="str">
        <f t="shared" si="2"/>
        <v/>
      </c>
      <c r="H25" s="12" t="str">
        <f t="shared" si="3"/>
        <v/>
      </c>
    </row>
    <row r="26" spans="1:8" x14ac:dyDescent="0.3">
      <c r="A26" s="9" t="s">
        <v>26</v>
      </c>
      <c r="B26" s="11">
        <v>55324</v>
      </c>
      <c r="C26" s="11">
        <v>49001</v>
      </c>
      <c r="D26" s="11">
        <f t="shared" si="0"/>
        <v>6323</v>
      </c>
      <c r="E26" s="11">
        <v>56124</v>
      </c>
      <c r="F26" s="13">
        <f t="shared" si="1"/>
        <v>0.53387871581450652</v>
      </c>
      <c r="G26" s="13">
        <f t="shared" si="2"/>
        <v>0.50358911779484605</v>
      </c>
      <c r="H26" s="13">
        <f t="shared" si="3"/>
        <v>0.49641088220515395</v>
      </c>
    </row>
    <row r="27" spans="1:8" x14ac:dyDescent="0.3">
      <c r="A27" s="14" t="s">
        <v>27</v>
      </c>
      <c r="B27" s="10">
        <v>12521</v>
      </c>
      <c r="C27" s="10">
        <v>9801</v>
      </c>
      <c r="D27" s="10">
        <f t="shared" si="0"/>
        <v>2720</v>
      </c>
      <c r="E27" s="10">
        <v>17268</v>
      </c>
      <c r="F27" s="12">
        <f t="shared" si="1"/>
        <v>0.63792530200598474</v>
      </c>
      <c r="G27" s="12">
        <f t="shared" si="2"/>
        <v>0.57967706200275271</v>
      </c>
      <c r="H27" s="12">
        <f t="shared" si="3"/>
        <v>0.42032293799724729</v>
      </c>
    </row>
    <row r="28" spans="1:8" x14ac:dyDescent="0.3">
      <c r="A28" s="14" t="s">
        <v>28</v>
      </c>
      <c r="B28" s="10">
        <v>4022</v>
      </c>
      <c r="C28" s="10">
        <v>5004</v>
      </c>
      <c r="D28" s="10">
        <f t="shared" si="0"/>
        <v>-982</v>
      </c>
      <c r="E28" s="10">
        <v>6879</v>
      </c>
      <c r="F28" s="12">
        <f t="shared" si="1"/>
        <v>0.57889421863165869</v>
      </c>
      <c r="G28" s="12">
        <f t="shared" si="2"/>
        <v>0.63104302357581876</v>
      </c>
      <c r="H28" s="12">
        <f t="shared" si="3"/>
        <v>0.36895697642418129</v>
      </c>
    </row>
    <row r="29" spans="1:8" x14ac:dyDescent="0.3">
      <c r="A29" s="14" t="s">
        <v>29</v>
      </c>
      <c r="B29" s="10">
        <v>38781</v>
      </c>
      <c r="C29" s="10">
        <v>34196</v>
      </c>
      <c r="D29" s="10">
        <f t="shared" si="0"/>
        <v>4585</v>
      </c>
      <c r="E29" s="10">
        <v>31977</v>
      </c>
      <c r="F29" s="12">
        <f t="shared" si="1"/>
        <v>0.48323334290420566</v>
      </c>
      <c r="G29" s="12">
        <f t="shared" si="2"/>
        <v>0.45192063088272705</v>
      </c>
      <c r="H29" s="12">
        <f t="shared" si="3"/>
        <v>0.54807936911727295</v>
      </c>
    </row>
    <row r="30" spans="1:8" x14ac:dyDescent="0.3">
      <c r="A30" s="15"/>
      <c r="B30" s="11"/>
      <c r="C30" s="10"/>
      <c r="D30" s="10" t="str">
        <f t="shared" si="0"/>
        <v/>
      </c>
      <c r="E30" s="10"/>
      <c r="F30" s="12" t="str">
        <f t="shared" si="1"/>
        <v/>
      </c>
      <c r="G30" s="12" t="str">
        <f t="shared" si="2"/>
        <v/>
      </c>
      <c r="H30" s="12" t="str">
        <f t="shared" si="3"/>
        <v/>
      </c>
    </row>
    <row r="31" spans="1:8" x14ac:dyDescent="0.3">
      <c r="A31" s="9" t="s">
        <v>30</v>
      </c>
      <c r="B31" s="11">
        <v>41073</v>
      </c>
      <c r="C31" s="11">
        <v>71853</v>
      </c>
      <c r="D31" s="11">
        <f t="shared" si="0"/>
        <v>-30780</v>
      </c>
      <c r="E31" s="11">
        <v>32923</v>
      </c>
      <c r="F31" s="13">
        <f t="shared" si="1"/>
        <v>0.3142227227609376</v>
      </c>
      <c r="G31" s="13">
        <f t="shared" si="2"/>
        <v>0.44492945564625114</v>
      </c>
      <c r="H31" s="13">
        <f t="shared" si="3"/>
        <v>0.55507054435374881</v>
      </c>
    </row>
    <row r="32" spans="1:8" x14ac:dyDescent="0.3">
      <c r="A32" s="14" t="s">
        <v>31</v>
      </c>
      <c r="B32" s="10">
        <v>5388</v>
      </c>
      <c r="C32" s="10">
        <v>11985</v>
      </c>
      <c r="D32" s="10">
        <f t="shared" si="0"/>
        <v>-6597</v>
      </c>
      <c r="E32" s="10">
        <v>3394</v>
      </c>
      <c r="F32" s="12">
        <f t="shared" si="1"/>
        <v>0.22069055205149879</v>
      </c>
      <c r="G32" s="12">
        <f t="shared" si="2"/>
        <v>0.38647232976542928</v>
      </c>
      <c r="H32" s="12">
        <f t="shared" si="3"/>
        <v>0.61352767023457067</v>
      </c>
    </row>
    <row r="33" spans="1:8" x14ac:dyDescent="0.3">
      <c r="A33" s="14" t="s">
        <v>32</v>
      </c>
      <c r="B33" s="10">
        <v>13323</v>
      </c>
      <c r="C33" s="10">
        <v>29612</v>
      </c>
      <c r="D33" s="10">
        <f t="shared" si="0"/>
        <v>-16289</v>
      </c>
      <c r="E33" s="10">
        <v>13445</v>
      </c>
      <c r="F33" s="12">
        <f t="shared" si="1"/>
        <v>0.31226049190607796</v>
      </c>
      <c r="G33" s="12">
        <f t="shared" si="2"/>
        <v>0.50227884040645543</v>
      </c>
      <c r="H33" s="12">
        <f t="shared" si="3"/>
        <v>0.49772115959354452</v>
      </c>
    </row>
    <row r="34" spans="1:8" x14ac:dyDescent="0.3">
      <c r="A34" s="14" t="s">
        <v>33</v>
      </c>
      <c r="B34" s="10">
        <v>3652</v>
      </c>
      <c r="C34" s="10">
        <v>4518</v>
      </c>
      <c r="D34" s="10">
        <f t="shared" si="0"/>
        <v>-866</v>
      </c>
      <c r="E34" s="10">
        <v>3692</v>
      </c>
      <c r="F34" s="12">
        <f t="shared" si="1"/>
        <v>0.44969549330085262</v>
      </c>
      <c r="G34" s="12">
        <f t="shared" si="2"/>
        <v>0.50272331154684091</v>
      </c>
      <c r="H34" s="12">
        <f t="shared" si="3"/>
        <v>0.49727668845315903</v>
      </c>
    </row>
    <row r="35" spans="1:8" x14ac:dyDescent="0.3">
      <c r="A35" s="14" t="s">
        <v>34</v>
      </c>
      <c r="B35" s="10">
        <v>6854</v>
      </c>
      <c r="C35" s="10">
        <v>16565</v>
      </c>
      <c r="D35" s="10">
        <f t="shared" si="0"/>
        <v>-9711</v>
      </c>
      <c r="E35" s="10">
        <v>5155</v>
      </c>
      <c r="F35" s="12">
        <f t="shared" si="1"/>
        <v>0.23733885819521178</v>
      </c>
      <c r="G35" s="12">
        <f t="shared" si="2"/>
        <v>0.42926138729286367</v>
      </c>
      <c r="H35" s="12">
        <f t="shared" si="3"/>
        <v>0.57073861270713633</v>
      </c>
    </row>
    <row r="36" spans="1:8" x14ac:dyDescent="0.3">
      <c r="A36" s="14" t="s">
        <v>35</v>
      </c>
      <c r="B36" s="10">
        <v>11856</v>
      </c>
      <c r="C36" s="10">
        <v>9173</v>
      </c>
      <c r="D36" s="10">
        <f t="shared" si="0"/>
        <v>2683</v>
      </c>
      <c r="E36" s="10">
        <v>7237</v>
      </c>
      <c r="F36" s="12">
        <f t="shared" si="1"/>
        <v>0.44101157830591103</v>
      </c>
      <c r="G36" s="12">
        <f t="shared" si="2"/>
        <v>0.37903943853768396</v>
      </c>
      <c r="H36" s="12">
        <f t="shared" si="3"/>
        <v>0.62096056146231604</v>
      </c>
    </row>
    <row r="37" spans="1:8" x14ac:dyDescent="0.3">
      <c r="A37" s="14"/>
      <c r="B37" s="10"/>
      <c r="C37" s="10"/>
      <c r="D37" s="10" t="str">
        <f t="shared" si="0"/>
        <v/>
      </c>
      <c r="E37" s="10"/>
      <c r="F37" s="12" t="str">
        <f t="shared" si="1"/>
        <v/>
      </c>
      <c r="G37" s="12" t="str">
        <f t="shared" si="2"/>
        <v/>
      </c>
      <c r="H37" s="12" t="str">
        <f t="shared" si="3"/>
        <v/>
      </c>
    </row>
    <row r="38" spans="1:8" x14ac:dyDescent="0.3">
      <c r="A38" s="9" t="s">
        <v>36</v>
      </c>
      <c r="B38" s="11">
        <v>36917</v>
      </c>
      <c r="C38" s="11">
        <v>44896</v>
      </c>
      <c r="D38" s="11">
        <f t="shared" si="0"/>
        <v>-7979</v>
      </c>
      <c r="E38" s="11">
        <v>41833</v>
      </c>
      <c r="F38" s="13">
        <f t="shared" si="1"/>
        <v>0.4823415466568276</v>
      </c>
      <c r="G38" s="13">
        <f t="shared" si="2"/>
        <v>0.53121269841269836</v>
      </c>
      <c r="H38" s="13">
        <f t="shared" si="3"/>
        <v>0.46878730158730159</v>
      </c>
    </row>
    <row r="39" spans="1:8" x14ac:dyDescent="0.3">
      <c r="A39" s="14" t="s">
        <v>37</v>
      </c>
      <c r="B39" s="10">
        <v>4881</v>
      </c>
      <c r="C39" s="10">
        <v>10443</v>
      </c>
      <c r="D39" s="10">
        <f t="shared" si="0"/>
        <v>-5562</v>
      </c>
      <c r="E39" s="10">
        <v>5061</v>
      </c>
      <c r="F39" s="12">
        <f t="shared" si="1"/>
        <v>0.32643188854489164</v>
      </c>
      <c r="G39" s="12">
        <f t="shared" si="2"/>
        <v>0.50905250452625228</v>
      </c>
      <c r="H39" s="12">
        <f t="shared" si="3"/>
        <v>0.49094749547374772</v>
      </c>
    </row>
    <row r="40" spans="1:8" x14ac:dyDescent="0.3">
      <c r="A40" s="14" t="s">
        <v>38</v>
      </c>
      <c r="B40" s="10">
        <v>3302</v>
      </c>
      <c r="C40" s="10">
        <v>6182</v>
      </c>
      <c r="D40" s="10">
        <f t="shared" si="0"/>
        <v>-2880</v>
      </c>
      <c r="E40" s="10">
        <v>2700</v>
      </c>
      <c r="F40" s="12">
        <f t="shared" si="1"/>
        <v>0.3039855888313443</v>
      </c>
      <c r="G40" s="12">
        <f t="shared" si="2"/>
        <v>0.44985004998333888</v>
      </c>
      <c r="H40" s="12">
        <f t="shared" si="3"/>
        <v>0.55014995001666112</v>
      </c>
    </row>
    <row r="41" spans="1:8" x14ac:dyDescent="0.3">
      <c r="A41" s="14" t="s">
        <v>39</v>
      </c>
      <c r="B41" s="10">
        <v>18996</v>
      </c>
      <c r="C41" s="10">
        <v>17208</v>
      </c>
      <c r="D41" s="10">
        <f t="shared" si="0"/>
        <v>1788</v>
      </c>
      <c r="E41" s="10">
        <v>23648</v>
      </c>
      <c r="F41" s="12">
        <f t="shared" si="1"/>
        <v>0.57881339338163307</v>
      </c>
      <c r="G41" s="12">
        <f t="shared" si="2"/>
        <v>0.55454460181971676</v>
      </c>
      <c r="H41" s="12">
        <f t="shared" si="3"/>
        <v>0.44545539818028329</v>
      </c>
    </row>
    <row r="42" spans="1:8" x14ac:dyDescent="0.3">
      <c r="A42" s="16" t="s">
        <v>40</v>
      </c>
      <c r="B42" s="17">
        <v>9738</v>
      </c>
      <c r="C42" s="17">
        <v>11063</v>
      </c>
      <c r="D42" s="17">
        <f t="shared" si="0"/>
        <v>-1325</v>
      </c>
      <c r="E42" s="17">
        <v>10424</v>
      </c>
      <c r="F42" s="18">
        <f t="shared" si="1"/>
        <v>0.48513054404989064</v>
      </c>
      <c r="G42" s="18">
        <f t="shared" si="2"/>
        <v>0.51701220117051883</v>
      </c>
      <c r="H42" s="18">
        <f t="shared" si="3"/>
        <v>0.48298779882948123</v>
      </c>
    </row>
    <row r="44" spans="1:8" x14ac:dyDescent="0.3">
      <c r="A44" s="19" t="s">
        <v>41</v>
      </c>
    </row>
    <row r="45" spans="1:8" x14ac:dyDescent="0.3">
      <c r="A45" s="20" t="s">
        <v>42</v>
      </c>
    </row>
  </sheetData>
  <pageMargins left="0.7" right="0.7" top="0.75" bottom="0.75" header="0.3" footer="0.3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B3206E-B78C-47AE-A332-B637744C0D8B}"/>
</file>

<file path=customXml/itemProps2.xml><?xml version="1.0" encoding="utf-8"?>
<ds:datastoreItem xmlns:ds="http://schemas.openxmlformats.org/officeDocument/2006/customXml" ds:itemID="{53DC36FF-66F8-474B-A913-95A7C53AF89F}"/>
</file>

<file path=customXml/itemProps3.xml><?xml version="1.0" encoding="utf-8"?>
<ds:datastoreItem xmlns:ds="http://schemas.openxmlformats.org/officeDocument/2006/customXml" ds:itemID="{53893C23-4B73-4917-975E-5CFB4A65D9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Change</vt:lpstr>
      <vt:lpstr>2013 LEHD</vt:lpstr>
      <vt:lpstr>2010 LEHD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P. Sundara, AICP</dc:creator>
  <cp:lastModifiedBy>Alfred P. Sundara, AICP</cp:lastModifiedBy>
  <cp:lastPrinted>2015-09-21T15:07:38Z</cp:lastPrinted>
  <dcterms:created xsi:type="dcterms:W3CDTF">2015-09-10T19:37:42Z</dcterms:created>
  <dcterms:modified xsi:type="dcterms:W3CDTF">2015-09-21T15:07:50Z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