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hnan\Downloads\Unknown\2012-ag-census\Sales\"/>
    </mc:Choice>
  </mc:AlternateContent>
  <xr:revisionPtr revIDLastSave="0" documentId="13_ncr:1_{0AC83364-E201-4A1D-B4DB-D2094037CCE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le 11" sheetId="1" r:id="rId1"/>
    <sheet name="Sort" sheetId="2" r:id="rId2"/>
    <sheet name="Sheet1" sheetId="3" r:id="rId3"/>
  </sheets>
  <definedNames>
    <definedName name="_xlnm._FilterDatabase" localSheetId="1" hidden="1">Sort!$A$2:$D$2</definedName>
    <definedName name="_xlnm.Print_Area" localSheetId="0">'Table 11'!$A$1:$R$41</definedName>
    <definedName name="_xlnm.Print_Titles" localSheetId="0">'Table 11'!$A:$A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3" l="1"/>
  <c r="E27" i="3" s="1"/>
  <c r="D26" i="3"/>
  <c r="E26" i="3" s="1"/>
  <c r="D25" i="3"/>
  <c r="E25" i="3" s="1"/>
  <c r="D24" i="3"/>
  <c r="E24" i="3" s="1"/>
  <c r="D23" i="3"/>
  <c r="E23" i="3" s="1"/>
  <c r="D22" i="3"/>
  <c r="E22" i="3" s="1"/>
  <c r="D21" i="3"/>
  <c r="E21" i="3" s="1"/>
  <c r="D20" i="3"/>
  <c r="E20" i="3" s="1"/>
  <c r="D19" i="3"/>
  <c r="E19" i="3" s="1"/>
  <c r="D18" i="3"/>
  <c r="E18" i="3" s="1"/>
  <c r="D17" i="3"/>
  <c r="E17" i="3" s="1"/>
  <c r="D16" i="3"/>
  <c r="E16" i="3" s="1"/>
  <c r="D15" i="3"/>
  <c r="E15" i="3" s="1"/>
  <c r="D14" i="3"/>
  <c r="E14" i="3" s="1"/>
  <c r="D13" i="3"/>
  <c r="E13" i="3" s="1"/>
  <c r="D12" i="3"/>
  <c r="E12" i="3" s="1"/>
  <c r="D11" i="3"/>
  <c r="E11" i="3" s="1"/>
  <c r="D10" i="3"/>
  <c r="E10" i="3" s="1"/>
  <c r="D9" i="3"/>
  <c r="E9" i="3" s="1"/>
  <c r="D8" i="3"/>
  <c r="E8" i="3" s="1"/>
  <c r="D7" i="3"/>
  <c r="E7" i="3" s="1"/>
  <c r="D6" i="3"/>
  <c r="E6" i="3" s="1"/>
  <c r="E4" i="3"/>
  <c r="D5" i="3"/>
  <c r="E5" i="3" s="1"/>
  <c r="J35" i="1" l="1"/>
  <c r="O35" i="1"/>
  <c r="H35" i="1"/>
  <c r="G35" i="1"/>
  <c r="D40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3" i="2"/>
  <c r="B51" i="2" l="1"/>
  <c r="B50" i="2"/>
  <c r="I4" i="2"/>
  <c r="I19" i="2"/>
  <c r="I11" i="2"/>
  <c r="I22" i="2"/>
  <c r="I8" i="2"/>
  <c r="I9" i="2"/>
  <c r="I10" i="2"/>
  <c r="I24" i="2"/>
  <c r="I12" i="2"/>
  <c r="I6" i="2"/>
  <c r="I14" i="2"/>
  <c r="I3" i="2"/>
  <c r="I16" i="2"/>
  <c r="I17" i="2"/>
  <c r="I18" i="2"/>
  <c r="I23" i="2"/>
  <c r="I20" i="2"/>
  <c r="I21" i="2"/>
  <c r="I13" i="2"/>
  <c r="I25" i="2"/>
  <c r="I7" i="2"/>
  <c r="I15" i="2"/>
  <c r="I5" i="2"/>
  <c r="D32" i="2"/>
  <c r="D50" i="2" l="1"/>
  <c r="E48" i="2"/>
  <c r="C50" i="2"/>
  <c r="D26" i="2"/>
  <c r="D20" i="2" l="1"/>
  <c r="D14" i="2" l="1"/>
  <c r="D5" i="2" l="1"/>
  <c r="Q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Alfred Sundara</author>
  </authors>
  <commentList>
    <comment ref="E1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Alfred Sundara:</t>
        </r>
        <r>
          <rPr>
            <sz val="9"/>
            <color indexed="81"/>
            <rFont val="Tahoma"/>
            <charset val="1"/>
          </rPr>
          <t xml:space="preserve">
2012 data not available. 2007 data on website</t>
        </r>
      </text>
    </comment>
  </commentList>
</comments>
</file>

<file path=xl/sharedStrings.xml><?xml version="1.0" encoding="utf-8"?>
<sst xmlns="http://schemas.openxmlformats.org/spreadsheetml/2006/main" count="440" uniqueCount="119">
  <si>
    <t>Total Sales</t>
  </si>
  <si>
    <t>Poultry and Eggs</t>
  </si>
  <si>
    <t>Nursery, Greenhouse, Floriculture, and Sod</t>
  </si>
  <si>
    <t>Milk and Other Dairy Products from Cows</t>
  </si>
  <si>
    <t>Corn</t>
  </si>
  <si>
    <t>Soybeans</t>
  </si>
  <si>
    <t>Cattle and Calves</t>
  </si>
  <si>
    <t>Vegetables, Melons, Potatoes, and Sweet Potatoes</t>
  </si>
  <si>
    <t>Wheat</t>
  </si>
  <si>
    <t>Horses, Ponies, Mules, Burros, and Donkeys</t>
  </si>
  <si>
    <t>Fruits, Tree Nuts, and Berries</t>
  </si>
  <si>
    <t>Barley</t>
  </si>
  <si>
    <t>Hogs and pigs</t>
  </si>
  <si>
    <t>Aquaculture</t>
  </si>
  <si>
    <t>Cut christmas trees and short-rotation woody crops</t>
  </si>
  <si>
    <t>Tobacco</t>
  </si>
  <si>
    <t>Sorghum</t>
  </si>
  <si>
    <t>MARYLAND</t>
  </si>
  <si>
    <t xml:space="preserve"> (D)</t>
  </si>
  <si>
    <t/>
  </si>
  <si>
    <t xml:space="preserve">  </t>
  </si>
  <si>
    <t>BALTIMORE REGION</t>
  </si>
  <si>
    <t>(D)</t>
  </si>
  <si>
    <t>Anne Arundel</t>
  </si>
  <si>
    <t>Baltimore</t>
  </si>
  <si>
    <t>Carroll</t>
  </si>
  <si>
    <t>Harford</t>
  </si>
  <si>
    <t>Howard</t>
  </si>
  <si>
    <t>Baltimore City</t>
  </si>
  <si>
    <t>------</t>
  </si>
  <si>
    <t>WASHINGTON SUBURBAN REGION</t>
  </si>
  <si>
    <t>Frederick</t>
  </si>
  <si>
    <t>Montgomery</t>
  </si>
  <si>
    <t>Prince George's</t>
  </si>
  <si>
    <t>SOUTHERN MARYLAND REGION</t>
  </si>
  <si>
    <t>Calvert</t>
  </si>
  <si>
    <t>Charles</t>
  </si>
  <si>
    <t>St. Mary's</t>
  </si>
  <si>
    <t>WESTERN MARYLAND REGION</t>
  </si>
  <si>
    <t>Allegany</t>
  </si>
  <si>
    <t>Garrett</t>
  </si>
  <si>
    <t>Washington</t>
  </si>
  <si>
    <t>UPPER EASTERN SHORE REGION</t>
  </si>
  <si>
    <t>Caroline</t>
  </si>
  <si>
    <t>Cecil</t>
  </si>
  <si>
    <t>Kent</t>
  </si>
  <si>
    <t>Queen Anne's</t>
  </si>
  <si>
    <t>Talbot</t>
  </si>
  <si>
    <t>LOWER EASTERN SHORE REGION</t>
  </si>
  <si>
    <t>Dorchester</t>
  </si>
  <si>
    <t>Somerset</t>
  </si>
  <si>
    <t>Wicomico</t>
  </si>
  <si>
    <t>Worcester</t>
  </si>
  <si>
    <t>Prepared by the Maryland Department of Planning, May 2014.</t>
  </si>
  <si>
    <t>Extracted from the 2012 Census of Agriculture.</t>
  </si>
  <si>
    <t>Line Sort2</t>
  </si>
  <si>
    <t>Cntycode</t>
  </si>
  <si>
    <t>LEANAME</t>
  </si>
  <si>
    <t>County</t>
  </si>
  <si>
    <t>County ANSI</t>
  </si>
  <si>
    <t>Value</t>
  </si>
  <si>
    <t>Value 1000's</t>
  </si>
  <si>
    <t>ALLEGANY</t>
  </si>
  <si>
    <t>DORCHESTER</t>
  </si>
  <si>
    <t>WICOMICO</t>
  </si>
  <si>
    <t>ANNE ARUNDEL</t>
  </si>
  <si>
    <t>SOMERSET</t>
  </si>
  <si>
    <t>WORCESTER</t>
  </si>
  <si>
    <t>BALTIMORE</t>
  </si>
  <si>
    <t>CALVERT</t>
  </si>
  <si>
    <t>CARROLL</t>
  </si>
  <si>
    <t>Anne Arundel County</t>
  </si>
  <si>
    <t>CAROLINE</t>
  </si>
  <si>
    <t>FREDERICK</t>
  </si>
  <si>
    <t>Baltimore County</t>
  </si>
  <si>
    <t>HARFORD</t>
  </si>
  <si>
    <t>Carroll County</t>
  </si>
  <si>
    <t>CECIL</t>
  </si>
  <si>
    <t>HOWARD</t>
  </si>
  <si>
    <t>Harford County</t>
  </si>
  <si>
    <t>CHARLES</t>
  </si>
  <si>
    <t>MONTGOMERY</t>
  </si>
  <si>
    <t>Howard County</t>
  </si>
  <si>
    <t>WASHINGTON</t>
  </si>
  <si>
    <t>GARRETT</t>
  </si>
  <si>
    <t>PRINCE GEORGES</t>
  </si>
  <si>
    <t>ST MARYS</t>
  </si>
  <si>
    <t>Frederick County</t>
  </si>
  <si>
    <t>KENT</t>
  </si>
  <si>
    <t>Montgomery County</t>
  </si>
  <si>
    <t>Prince George's County</t>
  </si>
  <si>
    <t>QUEEN ANNES</t>
  </si>
  <si>
    <t>TALBOT</t>
  </si>
  <si>
    <t>Calvert County</t>
  </si>
  <si>
    <t>Charles County</t>
  </si>
  <si>
    <t>St. Mary's County</t>
  </si>
  <si>
    <t>Allegany County</t>
  </si>
  <si>
    <t>Garrett County</t>
  </si>
  <si>
    <t>Washington County</t>
  </si>
  <si>
    <t>Caroline County</t>
  </si>
  <si>
    <t>Cecil County</t>
  </si>
  <si>
    <t>Kent County</t>
  </si>
  <si>
    <t>Queen Anne's County</t>
  </si>
  <si>
    <t>Talbot County</t>
  </si>
  <si>
    <t>Dorchester County</t>
  </si>
  <si>
    <t>Somerset County</t>
  </si>
  <si>
    <t>Wicomico County</t>
  </si>
  <si>
    <t>Worcester County</t>
  </si>
  <si>
    <t>Jurisdiction</t>
  </si>
  <si>
    <t>Agricultural Product</t>
  </si>
  <si>
    <t>Sales ($1,000)</t>
  </si>
  <si>
    <t>Percentage of Juris. Total</t>
  </si>
  <si>
    <t>Maryland</t>
  </si>
  <si>
    <t>Calvert **</t>
  </si>
  <si>
    <t>Cecil***</t>
  </si>
  <si>
    <t>Kent***</t>
  </si>
  <si>
    <t>* Non-specific categories of “other” products were excluded from this table</t>
  </si>
  <si>
    <t>** Some sales categories in Calvert County were suppressed</t>
  </si>
  <si>
    <t>*** Specific data on poultry and egg production were suppressed for these Counties, though the majority of products sold in the “Livestock, Poultry, and Their Products” category were probably poultry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</si>
</sst>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0" fillId="0" borderId="2" xfId="0" applyNumberFormat="1" applyBorder="1" applyAlignment="1">
      <alignment horizontal="right"/>
    </xf>
    <xf numFmtId="0" fontId="2" fillId="0" borderId="0" xfId="0" applyFont="1"/>
    <xf numFmtId="164" fontId="2" fillId="0" borderId="2" xfId="0" applyNumberFormat="1" applyFont="1" applyBorder="1" applyAlignment="1">
      <alignment horizontal="right"/>
    </xf>
    <xf numFmtId="0" fontId="1" fillId="0" borderId="0" xfId="0" applyFont="1" applyBorder="1"/>
    <xf numFmtId="164" fontId="0" fillId="0" borderId="0" xfId="0" applyNumberFormat="1" applyAlignment="1">
      <alignment horizontal="right"/>
    </xf>
    <xf numFmtId="3" fontId="0" fillId="0" borderId="0" xfId="0" applyNumberFormat="1"/>
    <xf numFmtId="164" fontId="0" fillId="0" borderId="2" xfId="0" applyNumberFormat="1" applyFill="1" applyBorder="1" applyAlignment="1">
      <alignment horizontal="right"/>
    </xf>
    <xf numFmtId="164" fontId="2" fillId="0" borderId="2" xfId="0" applyNumberFormat="1" applyFont="1" applyFill="1" applyBorder="1" applyAlignment="1">
      <alignment horizontal="right"/>
    </xf>
    <xf numFmtId="165" fontId="0" fillId="0" borderId="0" xfId="1" applyNumberFormat="1" applyFont="1"/>
    <xf numFmtId="6" fontId="0" fillId="0" borderId="0" xfId="0" applyNumberFormat="1"/>
    <xf numFmtId="10" fontId="0" fillId="0" borderId="0" xfId="0" applyNumberFormat="1"/>
    <xf numFmtId="0" fontId="0" fillId="0" borderId="0" xfId="0" applyAlignment="1">
      <alignment horizontal="left" vertical="center" indent="2"/>
    </xf>
    <xf numFmtId="0" fontId="0" fillId="0" borderId="0" xfId="0" applyAlignment="1">
      <alignment wrapText="1"/>
    </xf>
    <xf numFmtId="0" fontId="0" fillId="0" borderId="3" xfId="0" applyFill="1" applyBorder="1" applyAlignment="1">
      <alignment horizontal="center" wrapText="1"/>
    </xf>
    <xf numFmtId="164" fontId="0" fillId="0" borderId="3" xfId="0" applyNumberFormat="1" applyFill="1" applyBorder="1" applyAlignment="1">
      <alignment horizontal="center" wrapText="1"/>
    </xf>
    <xf numFmtId="164" fontId="2" fillId="0" borderId="4" xfId="0" applyNumberFormat="1" applyFon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0" fontId="0" fillId="0" borderId="5" xfId="0" applyFill="1" applyBorder="1" applyAlignment="1">
      <alignment horizontal="center" wrapText="1"/>
    </xf>
    <xf numFmtId="164" fontId="0" fillId="0" borderId="6" xfId="0" applyNumberFormat="1" applyBorder="1" applyAlignment="1">
      <alignment horizontal="right"/>
    </xf>
    <xf numFmtId="0" fontId="1" fillId="0" borderId="6" xfId="0" applyFont="1" applyBorder="1"/>
    <xf numFmtId="164" fontId="0" fillId="0" borderId="1" xfId="0" applyNumberFormat="1" applyBorder="1" applyAlignment="1">
      <alignment horizontal="right"/>
    </xf>
    <xf numFmtId="0" fontId="0" fillId="0" borderId="7" xfId="0" applyBorder="1" applyAlignment="1">
      <alignment horizontal="center" wrapText="1"/>
    </xf>
    <xf numFmtId="0" fontId="0" fillId="0" borderId="2" xfId="0" applyBorder="1"/>
    <xf numFmtId="0" fontId="2" fillId="0" borderId="2" xfId="0" applyFont="1" applyBorder="1"/>
    <xf numFmtId="0" fontId="0" fillId="0" borderId="1" xfId="0" applyBorder="1"/>
  </cellXfs>
  <cellStyles count="2">
    <cellStyle name="Comma" xfId="1" builtinId="3"/>
    <cellStyle name="Normal" xfId="0" builtinId="0"/>
  </cellStyles>
  <dxfs count="3">
    <dxf>
      <numFmt numFmtId="14" formatCode="0.00%"/>
    </dxf>
    <dxf>
      <numFmt numFmtId="10" formatCode="&quot;$&quot;#,##0_);[Red]\(&quot;$&quot;#,##0\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H3:K27" totalsRowShown="0">
  <autoFilter ref="H3:K27" xr:uid="{00000000-0009-0000-0100-000001000000}"/>
  <tableColumns count="4">
    <tableColumn id="1" xr3:uid="{00000000-0010-0000-0000-000001000000}" name="Jurisdiction" dataDxfId="2"/>
    <tableColumn id="2" xr3:uid="{00000000-0010-0000-0000-000002000000}" name="Agricultural Product"/>
    <tableColumn id="3" xr3:uid="{00000000-0010-0000-0000-000003000000}" name="Sales ($1,000)" dataDxfId="1"/>
    <tableColumn id="4" xr3:uid="{00000000-0010-0000-0000-000004000000}" name="Percentage of Juris. Total" dataDxfId="0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showGridLines="0" tabSelected="1" zoomScale="80" zoomScaleNormal="80" workbookViewId="0">
      <pane xSplit="1" topLeftCell="B1" activePane="topRight" state="frozen"/>
      <selection pane="topRight" activeCell="D17" sqref="D17"/>
    </sheetView>
  </sheetViews>
  <sheetFormatPr defaultColWidth="17.7109375" defaultRowHeight="15" x14ac:dyDescent="0.25"/>
  <cols>
    <col min="1" max="1" width="31.7109375" customWidth="1"/>
    <col min="2" max="3" width="15.42578125" style="7" customWidth="1"/>
    <col min="4" max="4" width="15.140625" style="7" customWidth="1"/>
    <col min="5" max="18" width="15.42578125" style="7" customWidth="1"/>
  </cols>
  <sheetData>
    <row r="1" spans="1:19" s="1" customFormat="1" ht="60" x14ac:dyDescent="0.25">
      <c r="A1" s="24"/>
      <c r="B1" s="20" t="s">
        <v>0</v>
      </c>
      <c r="C1" s="16" t="s">
        <v>1</v>
      </c>
      <c r="D1" s="16" t="s">
        <v>2</v>
      </c>
      <c r="E1" s="16" t="s">
        <v>3</v>
      </c>
      <c r="F1" s="16" t="s">
        <v>4</v>
      </c>
      <c r="G1" s="16" t="s">
        <v>5</v>
      </c>
      <c r="H1" s="16" t="s">
        <v>6</v>
      </c>
      <c r="I1" s="16" t="s">
        <v>7</v>
      </c>
      <c r="J1" s="16" t="s">
        <v>8</v>
      </c>
      <c r="K1" s="16" t="s">
        <v>9</v>
      </c>
      <c r="L1" s="16" t="s">
        <v>10</v>
      </c>
      <c r="M1" s="17" t="s">
        <v>11</v>
      </c>
      <c r="N1" s="17" t="s">
        <v>12</v>
      </c>
      <c r="O1" s="17" t="s">
        <v>13</v>
      </c>
      <c r="P1" s="17" t="s">
        <v>14</v>
      </c>
      <c r="Q1" s="17" t="s">
        <v>15</v>
      </c>
      <c r="R1" s="17" t="s">
        <v>16</v>
      </c>
      <c r="S1" s="2"/>
    </row>
    <row r="2" spans="1:19" x14ac:dyDescent="0.25">
      <c r="A2" s="25"/>
      <c r="B2" s="19"/>
      <c r="C2" s="3"/>
      <c r="D2" s="9"/>
      <c r="E2" s="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9" s="4" customFormat="1" x14ac:dyDescent="0.25">
      <c r="A3" s="26" t="s">
        <v>17</v>
      </c>
      <c r="B3" s="18">
        <v>2271397</v>
      </c>
      <c r="C3" s="5">
        <v>922999</v>
      </c>
      <c r="D3" s="10">
        <v>204808</v>
      </c>
      <c r="E3" s="10">
        <v>187497</v>
      </c>
      <c r="F3" s="5">
        <v>339134</v>
      </c>
      <c r="G3" s="5">
        <v>268581</v>
      </c>
      <c r="H3" s="5">
        <v>69917</v>
      </c>
      <c r="I3" s="5">
        <v>70711</v>
      </c>
      <c r="J3" s="5">
        <v>87328</v>
      </c>
      <c r="K3" s="5">
        <v>13188</v>
      </c>
      <c r="L3" s="5">
        <v>20065</v>
      </c>
      <c r="M3" s="5">
        <v>13157</v>
      </c>
      <c r="N3" s="5" t="s">
        <v>18</v>
      </c>
      <c r="O3" s="5">
        <v>9011</v>
      </c>
      <c r="P3" s="5">
        <v>1792</v>
      </c>
      <c r="Q3" s="5">
        <v>1026</v>
      </c>
      <c r="R3" s="5">
        <v>7131</v>
      </c>
    </row>
    <row r="4" spans="1:19" x14ac:dyDescent="0.25">
      <c r="A4" s="25"/>
      <c r="B4" s="19" t="s">
        <v>19</v>
      </c>
      <c r="C4" s="3"/>
      <c r="D4" s="9"/>
      <c r="E4" s="9"/>
      <c r="F4" s="3" t="s">
        <v>20</v>
      </c>
      <c r="G4" s="3" t="s">
        <v>20</v>
      </c>
      <c r="H4" s="3" t="s">
        <v>20</v>
      </c>
      <c r="I4" s="3"/>
      <c r="J4" s="3" t="s">
        <v>20</v>
      </c>
      <c r="K4" s="3"/>
      <c r="L4" s="3"/>
      <c r="M4" s="3" t="s">
        <v>20</v>
      </c>
      <c r="N4" s="3" t="s">
        <v>20</v>
      </c>
      <c r="O4" s="3" t="s">
        <v>20</v>
      </c>
      <c r="P4" s="3"/>
      <c r="Q4" s="3"/>
      <c r="R4" s="3"/>
    </row>
    <row r="5" spans="1:19" s="4" customFormat="1" x14ac:dyDescent="0.25">
      <c r="A5" s="26" t="s">
        <v>21</v>
      </c>
      <c r="B5" s="18">
        <v>285498</v>
      </c>
      <c r="C5" s="5" t="s">
        <v>18</v>
      </c>
      <c r="D5" s="10">
        <v>79198</v>
      </c>
      <c r="E5" s="10">
        <v>34894</v>
      </c>
      <c r="F5" s="5">
        <v>67025</v>
      </c>
      <c r="G5" s="5">
        <v>33715</v>
      </c>
      <c r="H5" s="5">
        <v>3000</v>
      </c>
      <c r="I5" s="5">
        <v>12864</v>
      </c>
      <c r="J5" s="5">
        <v>7399</v>
      </c>
      <c r="K5" s="5">
        <v>4216</v>
      </c>
      <c r="L5" s="5">
        <v>5337</v>
      </c>
      <c r="M5" s="5" t="s">
        <v>22</v>
      </c>
      <c r="N5" s="5" t="s">
        <v>22</v>
      </c>
      <c r="O5" s="5">
        <v>0</v>
      </c>
      <c r="P5" s="5" t="s">
        <v>22</v>
      </c>
      <c r="Q5" s="5" t="s">
        <v>22</v>
      </c>
      <c r="R5" s="5" t="s">
        <v>22</v>
      </c>
    </row>
    <row r="6" spans="1:19" x14ac:dyDescent="0.25">
      <c r="A6" s="25" t="s">
        <v>23</v>
      </c>
      <c r="B6" s="19">
        <v>19670</v>
      </c>
      <c r="C6" s="3">
        <v>21</v>
      </c>
      <c r="D6" s="9">
        <v>9332</v>
      </c>
      <c r="E6" s="9">
        <v>0</v>
      </c>
      <c r="F6" s="3">
        <v>2651</v>
      </c>
      <c r="G6" s="3">
        <v>2108</v>
      </c>
      <c r="H6" s="3" t="s">
        <v>18</v>
      </c>
      <c r="I6" s="3">
        <v>885</v>
      </c>
      <c r="J6" s="3">
        <v>456</v>
      </c>
      <c r="K6" s="3">
        <v>456</v>
      </c>
      <c r="L6" s="3">
        <v>319</v>
      </c>
      <c r="M6" s="3" t="s">
        <v>18</v>
      </c>
      <c r="N6" s="3" t="s">
        <v>18</v>
      </c>
      <c r="O6" s="3" t="s">
        <v>18</v>
      </c>
      <c r="P6" s="3" t="s">
        <v>18</v>
      </c>
      <c r="Q6" s="3" t="s">
        <v>22</v>
      </c>
      <c r="R6" s="3">
        <v>87</v>
      </c>
    </row>
    <row r="7" spans="1:19" x14ac:dyDescent="0.25">
      <c r="A7" s="25" t="s">
        <v>24</v>
      </c>
      <c r="B7" s="19">
        <v>76306</v>
      </c>
      <c r="C7" s="3">
        <v>368</v>
      </c>
      <c r="D7" s="9">
        <v>33282</v>
      </c>
      <c r="E7" s="9">
        <v>2774</v>
      </c>
      <c r="F7" s="3">
        <v>17798</v>
      </c>
      <c r="G7" s="3">
        <v>7654</v>
      </c>
      <c r="H7" s="3" t="s">
        <v>18</v>
      </c>
      <c r="I7" s="3">
        <v>4589</v>
      </c>
      <c r="J7" s="3">
        <v>1746</v>
      </c>
      <c r="K7" s="3">
        <v>1554</v>
      </c>
      <c r="L7" s="3">
        <v>612</v>
      </c>
      <c r="M7" s="3">
        <v>215</v>
      </c>
      <c r="N7" s="3">
        <v>198</v>
      </c>
      <c r="O7" s="3" t="s">
        <v>18</v>
      </c>
      <c r="P7" s="3" t="s">
        <v>18</v>
      </c>
      <c r="Q7" s="3" t="s">
        <v>22</v>
      </c>
      <c r="R7" s="3" t="s">
        <v>18</v>
      </c>
    </row>
    <row r="8" spans="1:19" x14ac:dyDescent="0.25">
      <c r="A8" s="25" t="s">
        <v>25</v>
      </c>
      <c r="B8" s="19">
        <v>111637</v>
      </c>
      <c r="C8" s="3" t="s">
        <v>18</v>
      </c>
      <c r="D8" s="9">
        <v>17096</v>
      </c>
      <c r="E8" s="9">
        <v>21240</v>
      </c>
      <c r="F8" s="3">
        <v>26883</v>
      </c>
      <c r="G8" s="3">
        <v>14825</v>
      </c>
      <c r="H8" s="3" t="s">
        <v>18</v>
      </c>
      <c r="I8" s="3">
        <v>4171</v>
      </c>
      <c r="J8" s="3">
        <v>3182</v>
      </c>
      <c r="K8" s="3">
        <v>393</v>
      </c>
      <c r="L8" s="3">
        <v>2507</v>
      </c>
      <c r="M8" s="3">
        <v>1183</v>
      </c>
      <c r="N8" s="3">
        <v>410</v>
      </c>
      <c r="O8" s="3">
        <v>0</v>
      </c>
      <c r="P8" s="3">
        <v>752</v>
      </c>
      <c r="Q8" s="3">
        <v>0</v>
      </c>
      <c r="R8" s="3" t="s">
        <v>18</v>
      </c>
    </row>
    <row r="9" spans="1:19" x14ac:dyDescent="0.25">
      <c r="A9" s="25" t="s">
        <v>26</v>
      </c>
      <c r="B9" s="19">
        <v>46002</v>
      </c>
      <c r="C9" s="3" t="s">
        <v>18</v>
      </c>
      <c r="D9" s="9">
        <v>6139</v>
      </c>
      <c r="E9" s="9">
        <v>8774</v>
      </c>
      <c r="F9" s="3">
        <v>12962</v>
      </c>
      <c r="G9" s="3">
        <v>5446</v>
      </c>
      <c r="H9" s="3">
        <v>2403</v>
      </c>
      <c r="I9" s="3">
        <v>2527</v>
      </c>
      <c r="J9" s="3">
        <v>848</v>
      </c>
      <c r="K9" s="3">
        <v>1107</v>
      </c>
      <c r="L9" s="3">
        <v>756</v>
      </c>
      <c r="M9" s="3" t="s">
        <v>18</v>
      </c>
      <c r="N9" s="3">
        <v>50</v>
      </c>
      <c r="O9" s="3" t="s">
        <v>18</v>
      </c>
      <c r="P9" s="3">
        <v>28</v>
      </c>
      <c r="Q9" s="3">
        <v>0</v>
      </c>
      <c r="R9" s="3" t="s">
        <v>18</v>
      </c>
    </row>
    <row r="10" spans="1:19" x14ac:dyDescent="0.25">
      <c r="A10" s="25" t="s">
        <v>27</v>
      </c>
      <c r="B10" s="19">
        <v>31883</v>
      </c>
      <c r="C10" s="3" t="s">
        <v>18</v>
      </c>
      <c r="D10" s="9">
        <v>13349</v>
      </c>
      <c r="E10" s="9">
        <v>2106</v>
      </c>
      <c r="F10" s="3">
        <v>6731</v>
      </c>
      <c r="G10" s="3">
        <v>3682</v>
      </c>
      <c r="H10" s="3">
        <v>597</v>
      </c>
      <c r="I10" s="3">
        <v>692</v>
      </c>
      <c r="J10" s="3">
        <v>1167</v>
      </c>
      <c r="K10" s="3">
        <v>706</v>
      </c>
      <c r="L10" s="3">
        <v>1143</v>
      </c>
      <c r="M10" s="3" t="s">
        <v>18</v>
      </c>
      <c r="N10" s="3" t="s">
        <v>18</v>
      </c>
      <c r="O10" s="3" t="s">
        <v>18</v>
      </c>
      <c r="P10" s="3">
        <v>105</v>
      </c>
      <c r="Q10" s="3">
        <v>0</v>
      </c>
      <c r="R10" s="3" t="s">
        <v>18</v>
      </c>
    </row>
    <row r="11" spans="1:19" x14ac:dyDescent="0.25">
      <c r="A11" s="25" t="s">
        <v>28</v>
      </c>
      <c r="B11" s="19" t="s">
        <v>29</v>
      </c>
      <c r="C11" s="3" t="s">
        <v>29</v>
      </c>
      <c r="D11" s="9" t="s">
        <v>29</v>
      </c>
      <c r="E11" s="9" t="s">
        <v>29</v>
      </c>
      <c r="F11" s="3" t="s">
        <v>29</v>
      </c>
      <c r="G11" s="3" t="s">
        <v>29</v>
      </c>
      <c r="H11" s="3" t="s">
        <v>29</v>
      </c>
      <c r="I11" s="3" t="s">
        <v>29</v>
      </c>
      <c r="J11" s="3" t="s">
        <v>29</v>
      </c>
      <c r="K11" s="3" t="s">
        <v>29</v>
      </c>
      <c r="L11" s="3" t="s">
        <v>29</v>
      </c>
      <c r="M11" s="3" t="s">
        <v>29</v>
      </c>
      <c r="N11" s="3" t="s">
        <v>29</v>
      </c>
      <c r="O11" s="3" t="s">
        <v>29</v>
      </c>
      <c r="P11" s="3" t="s">
        <v>29</v>
      </c>
      <c r="Q11" s="3" t="s">
        <v>29</v>
      </c>
      <c r="R11" s="3" t="s">
        <v>29</v>
      </c>
    </row>
    <row r="12" spans="1:19" ht="11.1" customHeight="1" x14ac:dyDescent="0.25">
      <c r="A12" s="25"/>
      <c r="B12" s="18" t="s">
        <v>19</v>
      </c>
      <c r="D12" s="9"/>
      <c r="E12" s="9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9" s="4" customFormat="1" x14ac:dyDescent="0.25">
      <c r="A13" s="26" t="s">
        <v>30</v>
      </c>
      <c r="B13" s="18">
        <v>216800</v>
      </c>
      <c r="C13" s="5">
        <v>5032</v>
      </c>
      <c r="D13" s="10">
        <v>28271</v>
      </c>
      <c r="E13" s="10">
        <v>56259</v>
      </c>
      <c r="F13" s="5">
        <v>43149</v>
      </c>
      <c r="G13" s="5" t="s">
        <v>22</v>
      </c>
      <c r="H13" s="5">
        <v>14996</v>
      </c>
      <c r="I13" s="5" t="s">
        <v>22</v>
      </c>
      <c r="J13" s="5">
        <v>7754</v>
      </c>
      <c r="K13" s="5" t="s">
        <v>22</v>
      </c>
      <c r="L13" s="5">
        <v>4350</v>
      </c>
      <c r="M13" s="5" t="s">
        <v>22</v>
      </c>
      <c r="N13" s="5" t="s">
        <v>22</v>
      </c>
      <c r="O13" s="5">
        <v>0</v>
      </c>
      <c r="P13" s="5" t="s">
        <v>22</v>
      </c>
      <c r="Q13" s="5" t="s">
        <v>22</v>
      </c>
      <c r="R13" s="5" t="s">
        <v>22</v>
      </c>
    </row>
    <row r="14" spans="1:19" x14ac:dyDescent="0.25">
      <c r="A14" s="25" t="s">
        <v>31</v>
      </c>
      <c r="B14" s="19">
        <v>150459</v>
      </c>
      <c r="C14" s="3">
        <v>4921</v>
      </c>
      <c r="D14" s="9">
        <v>5597</v>
      </c>
      <c r="E14" s="9">
        <v>53201</v>
      </c>
      <c r="F14" s="3">
        <v>29911</v>
      </c>
      <c r="G14" s="3">
        <v>19935</v>
      </c>
      <c r="H14" s="3">
        <v>12878</v>
      </c>
      <c r="I14" s="3" t="s">
        <v>18</v>
      </c>
      <c r="J14" s="3">
        <v>5208</v>
      </c>
      <c r="K14" s="3">
        <v>1109</v>
      </c>
      <c r="L14" s="3">
        <v>1637</v>
      </c>
      <c r="M14" s="3">
        <v>1381</v>
      </c>
      <c r="N14" s="3">
        <v>2492</v>
      </c>
      <c r="O14" s="3" t="s">
        <v>18</v>
      </c>
      <c r="P14" s="3" t="s">
        <v>18</v>
      </c>
      <c r="Q14" s="3">
        <v>0</v>
      </c>
      <c r="R14" s="3">
        <v>375</v>
      </c>
    </row>
    <row r="15" spans="1:19" x14ac:dyDescent="0.25">
      <c r="A15" s="25" t="s">
        <v>32</v>
      </c>
      <c r="B15" s="19">
        <v>48341</v>
      </c>
      <c r="C15" s="3">
        <v>59</v>
      </c>
      <c r="D15" s="9">
        <v>14107</v>
      </c>
      <c r="E15" s="9">
        <v>2359</v>
      </c>
      <c r="F15" s="3">
        <v>10125</v>
      </c>
      <c r="G15" s="3">
        <v>8155</v>
      </c>
      <c r="H15" s="3">
        <v>1725</v>
      </c>
      <c r="I15" s="3">
        <v>2511</v>
      </c>
      <c r="J15" s="3">
        <v>2037</v>
      </c>
      <c r="K15" s="3" t="s">
        <v>18</v>
      </c>
      <c r="L15" s="3">
        <v>2620</v>
      </c>
      <c r="M15" s="3" t="s">
        <v>18</v>
      </c>
      <c r="N15" s="3" t="s">
        <v>18</v>
      </c>
      <c r="O15" s="3">
        <v>0</v>
      </c>
      <c r="P15" s="3">
        <v>175</v>
      </c>
      <c r="Q15" s="3">
        <v>0</v>
      </c>
      <c r="R15" s="3" t="s">
        <v>18</v>
      </c>
    </row>
    <row r="16" spans="1:19" x14ac:dyDescent="0.25">
      <c r="A16" s="25" t="s">
        <v>33</v>
      </c>
      <c r="B16" s="19">
        <v>18000</v>
      </c>
      <c r="C16" s="3">
        <v>52</v>
      </c>
      <c r="D16" s="9">
        <v>8567</v>
      </c>
      <c r="E16" s="9">
        <v>699</v>
      </c>
      <c r="F16" s="3">
        <v>3113</v>
      </c>
      <c r="G16" s="3" t="s">
        <v>18</v>
      </c>
      <c r="H16" s="3">
        <v>393</v>
      </c>
      <c r="I16" s="3">
        <v>2510</v>
      </c>
      <c r="J16" s="3">
        <v>509</v>
      </c>
      <c r="K16" s="3">
        <v>134</v>
      </c>
      <c r="L16" s="3">
        <v>93</v>
      </c>
      <c r="M16" s="3" t="s">
        <v>18</v>
      </c>
      <c r="N16" s="3" t="s">
        <v>18</v>
      </c>
      <c r="O16" s="3" t="s">
        <v>18</v>
      </c>
      <c r="P16" s="3" t="s">
        <v>18</v>
      </c>
      <c r="Q16" s="3">
        <v>0</v>
      </c>
      <c r="R16" s="3" t="s">
        <v>18</v>
      </c>
    </row>
    <row r="17" spans="1:18" ht="11.1" customHeight="1" x14ac:dyDescent="0.25">
      <c r="A17" s="25"/>
      <c r="B17" s="19" t="s">
        <v>19</v>
      </c>
      <c r="C17" s="3"/>
      <c r="D17" s="9"/>
      <c r="E17" s="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4" customFormat="1" x14ac:dyDescent="0.25">
      <c r="A18" s="26" t="s">
        <v>34</v>
      </c>
      <c r="B18" s="18">
        <v>44887</v>
      </c>
      <c r="C18" s="5" t="s">
        <v>18</v>
      </c>
      <c r="D18" s="10">
        <v>3730</v>
      </c>
      <c r="E18" s="5" t="s">
        <v>18</v>
      </c>
      <c r="F18" s="5">
        <v>9641</v>
      </c>
      <c r="G18" s="5">
        <v>10249</v>
      </c>
      <c r="H18" s="5">
        <v>2036</v>
      </c>
      <c r="I18" s="5">
        <v>4758</v>
      </c>
      <c r="J18" s="5">
        <v>6816</v>
      </c>
      <c r="K18" s="5">
        <v>321</v>
      </c>
      <c r="L18" s="5">
        <v>698</v>
      </c>
      <c r="M18" s="5" t="s">
        <v>22</v>
      </c>
      <c r="N18" s="5" t="s">
        <v>22</v>
      </c>
      <c r="O18" s="5">
        <v>0</v>
      </c>
      <c r="P18" s="5" t="s">
        <v>22</v>
      </c>
      <c r="Q18" s="5">
        <f>SUM(Q19:Q21)</f>
        <v>683</v>
      </c>
      <c r="R18" s="5" t="s">
        <v>22</v>
      </c>
    </row>
    <row r="19" spans="1:18" x14ac:dyDescent="0.25">
      <c r="A19" s="25" t="s">
        <v>35</v>
      </c>
      <c r="B19" s="19">
        <v>11141</v>
      </c>
      <c r="C19" s="3">
        <v>67</v>
      </c>
      <c r="D19" s="9">
        <v>312</v>
      </c>
      <c r="E19" s="9">
        <v>0</v>
      </c>
      <c r="F19" s="3">
        <v>3132</v>
      </c>
      <c r="G19" s="3">
        <v>2054</v>
      </c>
      <c r="H19" s="3">
        <v>282</v>
      </c>
      <c r="I19" s="3">
        <v>1011</v>
      </c>
      <c r="J19" s="3">
        <v>2958</v>
      </c>
      <c r="K19" s="3">
        <v>76</v>
      </c>
      <c r="L19" s="3">
        <v>266</v>
      </c>
      <c r="M19" s="3">
        <v>319</v>
      </c>
      <c r="N19" s="3" t="s">
        <v>18</v>
      </c>
      <c r="O19" s="3" t="s">
        <v>18</v>
      </c>
      <c r="P19" s="3" t="s">
        <v>18</v>
      </c>
      <c r="Q19" s="3" t="s">
        <v>22</v>
      </c>
      <c r="R19" s="3" t="s">
        <v>18</v>
      </c>
    </row>
    <row r="20" spans="1:18" x14ac:dyDescent="0.25">
      <c r="A20" s="25" t="s">
        <v>36</v>
      </c>
      <c r="B20" s="19">
        <v>11946</v>
      </c>
      <c r="C20" s="3" t="s">
        <v>18</v>
      </c>
      <c r="D20" s="9">
        <v>1526</v>
      </c>
      <c r="E20" s="9" t="s">
        <v>18</v>
      </c>
      <c r="F20" s="3">
        <v>3237</v>
      </c>
      <c r="G20" s="3">
        <v>1798</v>
      </c>
      <c r="H20" s="3">
        <v>508</v>
      </c>
      <c r="I20" s="3">
        <v>942</v>
      </c>
      <c r="J20" s="3">
        <v>1430</v>
      </c>
      <c r="K20" s="3">
        <v>123</v>
      </c>
      <c r="L20" s="3">
        <v>244</v>
      </c>
      <c r="M20" s="3" t="s">
        <v>18</v>
      </c>
      <c r="N20" s="3">
        <v>48</v>
      </c>
      <c r="O20" s="3" t="s">
        <v>18</v>
      </c>
      <c r="P20" s="3" t="s">
        <v>18</v>
      </c>
      <c r="Q20" s="3" t="s">
        <v>22</v>
      </c>
      <c r="R20" s="3" t="s">
        <v>18</v>
      </c>
    </row>
    <row r="21" spans="1:18" x14ac:dyDescent="0.25">
      <c r="A21" s="25" t="s">
        <v>37</v>
      </c>
      <c r="B21" s="19">
        <v>21800</v>
      </c>
      <c r="C21" s="3">
        <v>221</v>
      </c>
      <c r="D21" s="9">
        <v>1892</v>
      </c>
      <c r="E21" s="9">
        <v>856</v>
      </c>
      <c r="F21" s="3">
        <v>3272</v>
      </c>
      <c r="G21" s="3">
        <v>6397</v>
      </c>
      <c r="H21" s="3">
        <v>1246</v>
      </c>
      <c r="I21" s="3">
        <v>2805</v>
      </c>
      <c r="J21" s="3">
        <v>2428</v>
      </c>
      <c r="K21" s="3">
        <v>122</v>
      </c>
      <c r="L21" s="3">
        <v>188</v>
      </c>
      <c r="M21" s="3">
        <v>612</v>
      </c>
      <c r="N21" s="3">
        <v>156</v>
      </c>
      <c r="O21" s="3" t="s">
        <v>18</v>
      </c>
      <c r="P21" s="3">
        <v>22</v>
      </c>
      <c r="Q21" s="3">
        <v>683</v>
      </c>
      <c r="R21" s="3">
        <v>39</v>
      </c>
    </row>
    <row r="22" spans="1:18" ht="11.1" customHeight="1" x14ac:dyDescent="0.25">
      <c r="A22" s="25"/>
      <c r="B22" s="19" t="s">
        <v>19</v>
      </c>
      <c r="C22" s="3"/>
      <c r="D22" s="9"/>
      <c r="E22" s="9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4" customFormat="1" x14ac:dyDescent="0.25">
      <c r="A23" s="26" t="s">
        <v>38</v>
      </c>
      <c r="B23" s="18">
        <v>142273</v>
      </c>
      <c r="C23" s="5">
        <v>3352</v>
      </c>
      <c r="D23" s="10" t="s">
        <v>18</v>
      </c>
      <c r="E23" s="10">
        <v>53859</v>
      </c>
      <c r="F23" s="5">
        <v>22038</v>
      </c>
      <c r="G23" s="5" t="s">
        <v>22</v>
      </c>
      <c r="H23" s="5">
        <v>22068</v>
      </c>
      <c r="I23" s="5" t="s">
        <v>22</v>
      </c>
      <c r="J23" s="5">
        <v>3293</v>
      </c>
      <c r="K23" s="5">
        <v>306</v>
      </c>
      <c r="L23" s="5">
        <v>5462</v>
      </c>
      <c r="M23" s="5" t="s">
        <v>22</v>
      </c>
      <c r="N23" s="5">
        <v>2899</v>
      </c>
      <c r="O23" s="5">
        <v>0</v>
      </c>
      <c r="P23" s="5">
        <v>161</v>
      </c>
      <c r="Q23" s="5" t="s">
        <v>22</v>
      </c>
      <c r="R23" s="5" t="s">
        <v>22</v>
      </c>
    </row>
    <row r="24" spans="1:18" x14ac:dyDescent="0.25">
      <c r="A24" s="25" t="s">
        <v>39</v>
      </c>
      <c r="B24" s="19">
        <v>3124</v>
      </c>
      <c r="C24" s="3">
        <v>10</v>
      </c>
      <c r="D24" s="9">
        <v>59</v>
      </c>
      <c r="E24" s="9">
        <v>0</v>
      </c>
      <c r="F24" s="3">
        <v>418</v>
      </c>
      <c r="G24" s="3" t="s">
        <v>18</v>
      </c>
      <c r="H24" s="3">
        <v>1145</v>
      </c>
      <c r="I24" s="3">
        <v>128</v>
      </c>
      <c r="J24" s="3">
        <v>0</v>
      </c>
      <c r="K24" s="3">
        <v>38</v>
      </c>
      <c r="L24" s="3">
        <v>121</v>
      </c>
      <c r="M24" s="3" t="s">
        <v>18</v>
      </c>
      <c r="N24" s="3">
        <v>16</v>
      </c>
      <c r="O24" s="3">
        <v>0</v>
      </c>
      <c r="P24" s="3">
        <v>4</v>
      </c>
      <c r="Q24" s="3">
        <v>0</v>
      </c>
      <c r="R24" s="3" t="s">
        <v>18</v>
      </c>
    </row>
    <row r="25" spans="1:18" x14ac:dyDescent="0.25">
      <c r="A25" s="25" t="s">
        <v>40</v>
      </c>
      <c r="B25" s="19">
        <v>31461</v>
      </c>
      <c r="C25" s="3">
        <v>199</v>
      </c>
      <c r="D25" s="9" t="s">
        <v>18</v>
      </c>
      <c r="E25" s="9">
        <v>9913</v>
      </c>
      <c r="F25" s="3">
        <v>4792</v>
      </c>
      <c r="G25" s="3">
        <v>1331</v>
      </c>
      <c r="H25" s="3">
        <v>9975</v>
      </c>
      <c r="I25" s="3" t="s">
        <v>18</v>
      </c>
      <c r="J25" s="3">
        <v>65</v>
      </c>
      <c r="K25" s="3">
        <v>172</v>
      </c>
      <c r="L25" s="3">
        <v>72</v>
      </c>
      <c r="M25" s="3">
        <v>38</v>
      </c>
      <c r="N25" s="3">
        <v>94</v>
      </c>
      <c r="O25" s="3">
        <v>0</v>
      </c>
      <c r="P25" s="3">
        <v>70</v>
      </c>
      <c r="Q25" s="3">
        <v>0</v>
      </c>
      <c r="R25" s="3">
        <v>13</v>
      </c>
    </row>
    <row r="26" spans="1:18" x14ac:dyDescent="0.25">
      <c r="A26" s="25" t="s">
        <v>41</v>
      </c>
      <c r="B26" s="19">
        <v>107688</v>
      </c>
      <c r="C26" s="3">
        <v>3143</v>
      </c>
      <c r="D26" s="9">
        <v>1100</v>
      </c>
      <c r="E26" s="9">
        <v>43946</v>
      </c>
      <c r="F26" s="3">
        <v>16828</v>
      </c>
      <c r="G26" s="3">
        <v>10830</v>
      </c>
      <c r="H26" s="3">
        <v>10948</v>
      </c>
      <c r="I26" s="3">
        <v>1575</v>
      </c>
      <c r="J26" s="3">
        <v>3228</v>
      </c>
      <c r="K26" s="3">
        <v>96</v>
      </c>
      <c r="L26" s="3">
        <v>5269</v>
      </c>
      <c r="M26" s="3">
        <v>968</v>
      </c>
      <c r="N26" s="3">
        <v>2789</v>
      </c>
      <c r="O26" s="3" t="s">
        <v>18</v>
      </c>
      <c r="P26" s="3">
        <v>87</v>
      </c>
      <c r="Q26" s="3">
        <v>0</v>
      </c>
      <c r="R26" s="3">
        <v>719</v>
      </c>
    </row>
    <row r="27" spans="1:18" ht="11.1" customHeight="1" x14ac:dyDescent="0.25">
      <c r="A27" s="25"/>
      <c r="B27" s="19" t="s">
        <v>19</v>
      </c>
      <c r="C27" s="3"/>
      <c r="D27" s="9"/>
      <c r="E27" s="9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4" customFormat="1" x14ac:dyDescent="0.25">
      <c r="A28" s="26" t="s">
        <v>42</v>
      </c>
      <c r="B28" s="18">
        <v>740344</v>
      </c>
      <c r="C28" s="5" t="s">
        <v>18</v>
      </c>
      <c r="D28" s="10">
        <v>71450</v>
      </c>
      <c r="E28" s="10">
        <v>40285</v>
      </c>
      <c r="F28" s="5">
        <v>124955</v>
      </c>
      <c r="G28" s="5">
        <v>120409</v>
      </c>
      <c r="H28" s="5" t="s">
        <v>22</v>
      </c>
      <c r="I28" s="5">
        <v>20456</v>
      </c>
      <c r="J28" s="5">
        <v>44699</v>
      </c>
      <c r="K28" s="5" t="s">
        <v>22</v>
      </c>
      <c r="L28" s="5">
        <v>3850</v>
      </c>
      <c r="M28" s="5" t="s">
        <v>22</v>
      </c>
      <c r="N28" s="5" t="s">
        <v>22</v>
      </c>
      <c r="O28" s="5">
        <v>0</v>
      </c>
      <c r="P28" s="5" t="s">
        <v>22</v>
      </c>
      <c r="Q28" s="5" t="s">
        <v>22</v>
      </c>
      <c r="R28" s="5" t="s">
        <v>22</v>
      </c>
    </row>
    <row r="29" spans="1:18" x14ac:dyDescent="0.25">
      <c r="A29" s="25" t="s">
        <v>43</v>
      </c>
      <c r="B29" s="19">
        <v>257915</v>
      </c>
      <c r="C29" s="3">
        <v>157834</v>
      </c>
      <c r="D29" s="9">
        <v>5765</v>
      </c>
      <c r="E29" s="9">
        <v>7540</v>
      </c>
      <c r="F29" s="3">
        <v>24653</v>
      </c>
      <c r="G29" s="3">
        <v>26472</v>
      </c>
      <c r="H29" s="3">
        <v>6823</v>
      </c>
      <c r="I29" s="3">
        <v>13169</v>
      </c>
      <c r="J29" s="3">
        <v>10817</v>
      </c>
      <c r="K29" s="3">
        <v>177</v>
      </c>
      <c r="L29" s="3">
        <v>463</v>
      </c>
      <c r="M29" s="3">
        <v>2190</v>
      </c>
      <c r="N29" s="3">
        <v>10</v>
      </c>
      <c r="O29" s="3">
        <v>0</v>
      </c>
      <c r="P29" s="3" t="s">
        <v>18</v>
      </c>
      <c r="Q29" s="3">
        <v>0</v>
      </c>
      <c r="R29" s="3">
        <v>964</v>
      </c>
    </row>
    <row r="30" spans="1:18" x14ac:dyDescent="0.25">
      <c r="A30" s="25" t="s">
        <v>44</v>
      </c>
      <c r="B30" s="19">
        <v>113815</v>
      </c>
      <c r="C30" s="3" t="s">
        <v>18</v>
      </c>
      <c r="D30" s="9">
        <v>31765</v>
      </c>
      <c r="E30" s="9">
        <v>8733</v>
      </c>
      <c r="F30" s="3">
        <v>14636</v>
      </c>
      <c r="G30" s="3">
        <v>12337</v>
      </c>
      <c r="H30" s="3" t="s">
        <v>18</v>
      </c>
      <c r="I30" s="3">
        <v>329</v>
      </c>
      <c r="J30" s="3">
        <v>3958</v>
      </c>
      <c r="K30" s="3">
        <v>4330</v>
      </c>
      <c r="L30" s="3">
        <v>2783</v>
      </c>
      <c r="M30" s="3" t="s">
        <v>18</v>
      </c>
      <c r="N30" s="3" t="s">
        <v>18</v>
      </c>
      <c r="O30" s="3">
        <v>0</v>
      </c>
      <c r="P30" s="3">
        <v>100</v>
      </c>
      <c r="Q30" s="3">
        <v>93</v>
      </c>
      <c r="R30" s="3">
        <v>0</v>
      </c>
    </row>
    <row r="31" spans="1:18" x14ac:dyDescent="0.25">
      <c r="A31" s="25" t="s">
        <v>45</v>
      </c>
      <c r="B31" s="19">
        <v>112250</v>
      </c>
      <c r="C31" s="3" t="s">
        <v>18</v>
      </c>
      <c r="D31" s="9">
        <v>12652</v>
      </c>
      <c r="E31" s="9">
        <v>17626</v>
      </c>
      <c r="F31" s="3">
        <v>29961</v>
      </c>
      <c r="G31" s="3">
        <v>22566</v>
      </c>
      <c r="H31" s="3">
        <v>2644</v>
      </c>
      <c r="I31" s="3">
        <v>814</v>
      </c>
      <c r="J31" s="3">
        <v>8911</v>
      </c>
      <c r="K31" s="3" t="s">
        <v>18</v>
      </c>
      <c r="L31" s="3">
        <v>101</v>
      </c>
      <c r="M31" s="3">
        <v>2045</v>
      </c>
      <c r="N31" s="3" t="s">
        <v>18</v>
      </c>
      <c r="O31" s="3">
        <v>0</v>
      </c>
      <c r="P31" s="3">
        <v>0</v>
      </c>
      <c r="Q31" s="3">
        <v>0</v>
      </c>
      <c r="R31" s="3" t="s">
        <v>18</v>
      </c>
    </row>
    <row r="32" spans="1:18" x14ac:dyDescent="0.25">
      <c r="A32" s="25" t="s">
        <v>46</v>
      </c>
      <c r="B32" s="19">
        <v>166855</v>
      </c>
      <c r="C32" s="3">
        <v>56520</v>
      </c>
      <c r="D32" s="9">
        <v>20488</v>
      </c>
      <c r="E32" s="9">
        <v>4560</v>
      </c>
      <c r="F32" s="3">
        <v>32323</v>
      </c>
      <c r="G32" s="3">
        <v>31980</v>
      </c>
      <c r="H32" s="3">
        <v>1886</v>
      </c>
      <c r="I32" s="3">
        <v>4538</v>
      </c>
      <c r="J32" s="3">
        <v>11758</v>
      </c>
      <c r="K32" s="3">
        <v>351</v>
      </c>
      <c r="L32" s="3">
        <v>444</v>
      </c>
      <c r="M32" s="3">
        <v>804</v>
      </c>
      <c r="N32" s="3" t="s">
        <v>18</v>
      </c>
      <c r="O32" s="3">
        <v>0</v>
      </c>
      <c r="P32" s="3" t="s">
        <v>18</v>
      </c>
      <c r="Q32" s="3" t="s">
        <v>22</v>
      </c>
      <c r="R32" s="3">
        <v>237</v>
      </c>
    </row>
    <row r="33" spans="1:18" x14ac:dyDescent="0.25">
      <c r="A33" s="25" t="s">
        <v>47</v>
      </c>
      <c r="B33" s="19">
        <v>89509</v>
      </c>
      <c r="C33" s="3">
        <v>23344</v>
      </c>
      <c r="D33" s="9">
        <v>780</v>
      </c>
      <c r="E33" s="9">
        <v>1826</v>
      </c>
      <c r="F33" s="3">
        <v>23382</v>
      </c>
      <c r="G33" s="3">
        <v>27054</v>
      </c>
      <c r="H33" s="3">
        <v>310</v>
      </c>
      <c r="I33" s="3">
        <v>1606</v>
      </c>
      <c r="J33" s="3">
        <v>9255</v>
      </c>
      <c r="K33" s="3">
        <v>256</v>
      </c>
      <c r="L33" s="3">
        <v>59</v>
      </c>
      <c r="M33" s="3">
        <v>847</v>
      </c>
      <c r="N33" s="3" t="s">
        <v>18</v>
      </c>
      <c r="O33" s="3" t="s">
        <v>18</v>
      </c>
      <c r="P33" s="3" t="s">
        <v>18</v>
      </c>
      <c r="Q33" s="3">
        <v>0</v>
      </c>
      <c r="R33" s="3" t="s">
        <v>18</v>
      </c>
    </row>
    <row r="34" spans="1:18" ht="11.1" customHeight="1" x14ac:dyDescent="0.25">
      <c r="A34" s="25"/>
      <c r="B34" s="19" t="s">
        <v>19</v>
      </c>
      <c r="C34" s="3"/>
      <c r="D34" s="9"/>
      <c r="E34" s="9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18" s="4" customFormat="1" x14ac:dyDescent="0.25">
      <c r="A35" s="26" t="s">
        <v>48</v>
      </c>
      <c r="B35" s="18">
        <v>841593</v>
      </c>
      <c r="C35" s="5">
        <v>632192</v>
      </c>
      <c r="D35" s="10" t="s">
        <v>18</v>
      </c>
      <c r="E35" s="5" t="s">
        <v>18</v>
      </c>
      <c r="F35" s="5">
        <v>48008</v>
      </c>
      <c r="G35" s="5">
        <f>SUM(G36:G39)</f>
        <v>62734</v>
      </c>
      <c r="H35" s="5">
        <f>SUM(H36:H39)</f>
        <v>605</v>
      </c>
      <c r="I35" s="5" t="s">
        <v>22</v>
      </c>
      <c r="J35" s="5">
        <f>SUM(J36:J39)</f>
        <v>17367</v>
      </c>
      <c r="K35" s="5" t="s">
        <v>22</v>
      </c>
      <c r="L35" s="5">
        <v>367</v>
      </c>
      <c r="M35" s="5" t="s">
        <v>22</v>
      </c>
      <c r="N35" s="5" t="s">
        <v>22</v>
      </c>
      <c r="O35" s="5">
        <f>SUM(O36:O39)</f>
        <v>0</v>
      </c>
      <c r="P35" s="5" t="s">
        <v>22</v>
      </c>
      <c r="Q35" s="5" t="s">
        <v>22</v>
      </c>
      <c r="R35" s="5" t="s">
        <v>22</v>
      </c>
    </row>
    <row r="36" spans="1:18" x14ac:dyDescent="0.25">
      <c r="A36" s="25" t="s">
        <v>49</v>
      </c>
      <c r="B36" s="19">
        <v>187057</v>
      </c>
      <c r="C36" s="3">
        <v>111731</v>
      </c>
      <c r="D36" s="9" t="s">
        <v>18</v>
      </c>
      <c r="E36" s="9">
        <v>0</v>
      </c>
      <c r="F36" s="3">
        <v>24855</v>
      </c>
      <c r="G36" s="3">
        <v>23257</v>
      </c>
      <c r="H36" s="3">
        <v>119</v>
      </c>
      <c r="I36" s="3">
        <v>11752</v>
      </c>
      <c r="J36" s="3">
        <v>6944</v>
      </c>
      <c r="K36" s="3" t="s">
        <v>18</v>
      </c>
      <c r="L36" s="3">
        <v>26</v>
      </c>
      <c r="M36" s="3" t="s">
        <v>18</v>
      </c>
      <c r="N36" s="3" t="s">
        <v>18</v>
      </c>
      <c r="O36" s="3" t="s">
        <v>18</v>
      </c>
      <c r="P36" s="3" t="s">
        <v>18</v>
      </c>
      <c r="Q36" s="3">
        <v>0</v>
      </c>
      <c r="R36" s="3">
        <v>1185</v>
      </c>
    </row>
    <row r="37" spans="1:18" x14ac:dyDescent="0.25">
      <c r="A37" s="25" t="s">
        <v>50</v>
      </c>
      <c r="B37" s="19">
        <v>218950</v>
      </c>
      <c r="C37" s="3">
        <v>191990</v>
      </c>
      <c r="D37" s="9" t="s">
        <v>18</v>
      </c>
      <c r="E37" s="9">
        <v>0</v>
      </c>
      <c r="F37" s="3">
        <v>7998</v>
      </c>
      <c r="G37" s="3">
        <v>10237</v>
      </c>
      <c r="H37" s="3">
        <v>186</v>
      </c>
      <c r="I37" s="3" t="s">
        <v>18</v>
      </c>
      <c r="J37" s="3">
        <v>3761</v>
      </c>
      <c r="K37" s="3">
        <v>0</v>
      </c>
      <c r="L37" s="3">
        <v>4</v>
      </c>
      <c r="M37" s="3">
        <v>85</v>
      </c>
      <c r="N37" s="3" t="s">
        <v>18</v>
      </c>
      <c r="O37" s="3" t="s">
        <v>18</v>
      </c>
      <c r="P37" s="3">
        <v>0</v>
      </c>
      <c r="Q37" s="3">
        <v>0</v>
      </c>
      <c r="R37" s="3">
        <v>0</v>
      </c>
    </row>
    <row r="38" spans="1:18" x14ac:dyDescent="0.25">
      <c r="A38" s="25" t="s">
        <v>51</v>
      </c>
      <c r="B38" s="19">
        <v>236321</v>
      </c>
      <c r="C38" s="3">
        <v>181265</v>
      </c>
      <c r="D38" s="9">
        <v>16592</v>
      </c>
      <c r="E38" s="9" t="s">
        <v>18</v>
      </c>
      <c r="F38" s="3">
        <v>15155</v>
      </c>
      <c r="G38" s="3">
        <v>10610</v>
      </c>
      <c r="H38" s="3">
        <v>186</v>
      </c>
      <c r="I38" s="3">
        <v>8485</v>
      </c>
      <c r="J38" s="3">
        <v>1689</v>
      </c>
      <c r="K38" s="3">
        <v>262</v>
      </c>
      <c r="L38" s="3">
        <v>304</v>
      </c>
      <c r="M38" s="3">
        <v>211</v>
      </c>
      <c r="N38" s="3">
        <v>3</v>
      </c>
      <c r="O38" s="3" t="s">
        <v>18</v>
      </c>
      <c r="P38" s="3" t="s">
        <v>18</v>
      </c>
      <c r="Q38" s="3" t="s">
        <v>22</v>
      </c>
      <c r="R38" s="3">
        <v>112</v>
      </c>
    </row>
    <row r="39" spans="1:18" x14ac:dyDescent="0.25">
      <c r="A39" s="27" t="s">
        <v>52</v>
      </c>
      <c r="B39" s="19">
        <v>199265</v>
      </c>
      <c r="C39" s="3">
        <v>147206</v>
      </c>
      <c r="D39" s="9" t="s">
        <v>18</v>
      </c>
      <c r="E39" s="9" t="s">
        <v>18</v>
      </c>
      <c r="F39" s="3">
        <v>24318</v>
      </c>
      <c r="G39" s="3">
        <v>18630</v>
      </c>
      <c r="H39" s="3">
        <v>114</v>
      </c>
      <c r="I39" s="3">
        <v>2715</v>
      </c>
      <c r="J39" s="3">
        <v>4973</v>
      </c>
      <c r="K39" s="3" t="s">
        <v>18</v>
      </c>
      <c r="L39" s="3">
        <v>33</v>
      </c>
      <c r="M39" s="3" t="s">
        <v>18</v>
      </c>
      <c r="N39" s="3">
        <v>18</v>
      </c>
      <c r="O39" s="3" t="s">
        <v>18</v>
      </c>
      <c r="P39" s="3" t="s">
        <v>18</v>
      </c>
      <c r="Q39" s="3">
        <v>0</v>
      </c>
      <c r="R39" s="23" t="s">
        <v>18</v>
      </c>
    </row>
    <row r="40" spans="1:18" x14ac:dyDescent="0.25">
      <c r="B40" s="22" t="s">
        <v>53</v>
      </c>
      <c r="C40" s="21"/>
      <c r="D40" s="21"/>
      <c r="E40" s="21"/>
      <c r="F40" s="21"/>
      <c r="G40" s="21"/>
      <c r="H40" s="22" t="s">
        <v>53</v>
      </c>
      <c r="I40" s="21"/>
      <c r="J40" s="21"/>
      <c r="K40" s="21"/>
      <c r="L40" s="21"/>
      <c r="M40" s="21"/>
      <c r="N40" s="22" t="s">
        <v>53</v>
      </c>
      <c r="O40" s="21"/>
      <c r="P40" s="21"/>
      <c r="Q40" s="21"/>
      <c r="R40" s="21"/>
    </row>
    <row r="41" spans="1:18" x14ac:dyDescent="0.25">
      <c r="B41" s="6" t="s">
        <v>54</v>
      </c>
      <c r="H41" s="6" t="s">
        <v>54</v>
      </c>
      <c r="N41" s="6" t="s">
        <v>54</v>
      </c>
    </row>
  </sheetData>
  <pageMargins left="0.7" right="0.95" top="0.75" bottom="0.25" header="0.33" footer="0"/>
  <pageSetup scale="87" orientation="landscape" r:id="rId1"/>
  <headerFooter scaleWithDoc="0" alignWithMargins="0">
    <oddHeader>&amp;LTABLE 11: SALES OF SELECTED AGRICULTURAL PROUDCTS IN MARYLAND, 2012 (000'S OF CONSTANT $)</oddHeader>
  </headerFooter>
  <colBreaks count="2" manualBreakCount="2">
    <brk id="7" max="1048575" man="1"/>
    <brk id="13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51"/>
  <sheetViews>
    <sheetView topLeftCell="A25" workbookViewId="0">
      <selection activeCell="D5" sqref="D5:D45"/>
    </sheetView>
  </sheetViews>
  <sheetFormatPr defaultRowHeight="15" x14ac:dyDescent="0.25"/>
  <cols>
    <col min="3" max="3" width="10.28515625" customWidth="1"/>
    <col min="4" max="4" width="12.42578125" customWidth="1"/>
    <col min="5" max="5" width="10.140625" bestFit="1" customWidth="1"/>
    <col min="13" max="13" width="12.85546875" customWidth="1"/>
    <col min="16" max="16" width="11" customWidth="1"/>
  </cols>
  <sheetData>
    <row r="2" spans="1:16" x14ac:dyDescent="0.25">
      <c r="A2" t="s">
        <v>55</v>
      </c>
      <c r="B2" t="s">
        <v>56</v>
      </c>
      <c r="C2" t="s">
        <v>57</v>
      </c>
      <c r="D2">
        <v>2012</v>
      </c>
      <c r="F2" t="s">
        <v>58</v>
      </c>
      <c r="G2" t="s">
        <v>59</v>
      </c>
      <c r="H2" t="s">
        <v>60</v>
      </c>
      <c r="I2" t="s">
        <v>61</v>
      </c>
    </row>
    <row r="3" spans="1:16" x14ac:dyDescent="0.25">
      <c r="A3">
        <v>1</v>
      </c>
      <c r="B3">
        <v>24</v>
      </c>
      <c r="C3" t="s">
        <v>17</v>
      </c>
      <c r="D3">
        <v>13188</v>
      </c>
      <c r="F3" t="s">
        <v>62</v>
      </c>
      <c r="G3">
        <v>1</v>
      </c>
      <c r="H3">
        <v>0</v>
      </c>
      <c r="I3">
        <f t="shared" ref="I3:I25" si="0">IF(H3=" (D)",H3,H3/1000)</f>
        <v>0</v>
      </c>
      <c r="K3" t="s">
        <v>63</v>
      </c>
      <c r="L3">
        <v>19</v>
      </c>
      <c r="M3">
        <f>IF(ISNA(VLOOKUP(K3,$N$3:$P$25,3,FALSE)),0,(VLOOKUP(K3,$N$3:$P$25,3,FALSE)))</f>
        <v>0</v>
      </c>
      <c r="N3" t="s">
        <v>64</v>
      </c>
      <c r="O3">
        <v>45</v>
      </c>
      <c r="P3" s="8" t="s">
        <v>18</v>
      </c>
    </row>
    <row r="4" spans="1:16" x14ac:dyDescent="0.25">
      <c r="A4">
        <v>2</v>
      </c>
      <c r="F4" t="s">
        <v>65</v>
      </c>
      <c r="G4">
        <v>3</v>
      </c>
      <c r="H4">
        <v>0</v>
      </c>
      <c r="I4">
        <f t="shared" si="0"/>
        <v>0</v>
      </c>
      <c r="K4" t="s">
        <v>66</v>
      </c>
      <c r="L4">
        <v>39</v>
      </c>
      <c r="M4">
        <f t="shared" ref="M4:M25" si="1">IF(ISNA(VLOOKUP(K4,$N$3:$P$25,3,FALSE)),0,(VLOOKUP(K4,$N$3:$P$25,3,FALSE)))</f>
        <v>0</v>
      </c>
      <c r="N4" t="s">
        <v>67</v>
      </c>
      <c r="O4">
        <v>47</v>
      </c>
      <c r="P4" t="s">
        <v>18</v>
      </c>
    </row>
    <row r="5" spans="1:16" x14ac:dyDescent="0.25">
      <c r="A5">
        <v>3</v>
      </c>
      <c r="C5" t="s">
        <v>21</v>
      </c>
      <c r="D5">
        <f>SUM(D7:D12)</f>
        <v>34894</v>
      </c>
      <c r="F5" t="s">
        <v>68</v>
      </c>
      <c r="G5">
        <v>5</v>
      </c>
      <c r="H5">
        <v>2774000</v>
      </c>
      <c r="I5">
        <f t="shared" si="0"/>
        <v>2774</v>
      </c>
      <c r="K5" t="s">
        <v>64</v>
      </c>
      <c r="L5">
        <v>45</v>
      </c>
      <c r="M5" t="str">
        <f t="shared" si="1"/>
        <v xml:space="preserve"> (D)</v>
      </c>
      <c r="N5" t="s">
        <v>68</v>
      </c>
      <c r="O5">
        <v>5</v>
      </c>
      <c r="P5" s="8">
        <v>2774000</v>
      </c>
    </row>
    <row r="6" spans="1:16" x14ac:dyDescent="0.25">
      <c r="A6">
        <v>4</v>
      </c>
      <c r="F6" t="s">
        <v>69</v>
      </c>
      <c r="G6">
        <v>9</v>
      </c>
      <c r="H6">
        <v>0</v>
      </c>
      <c r="I6">
        <f t="shared" si="0"/>
        <v>0</v>
      </c>
      <c r="K6" t="s">
        <v>67</v>
      </c>
      <c r="L6">
        <v>47</v>
      </c>
      <c r="M6" t="str">
        <f t="shared" si="1"/>
        <v xml:space="preserve"> (D)</v>
      </c>
      <c r="N6" t="s">
        <v>70</v>
      </c>
      <c r="O6">
        <v>13</v>
      </c>
      <c r="P6" s="8">
        <v>21240000</v>
      </c>
    </row>
    <row r="7" spans="1:16" x14ac:dyDescent="0.25">
      <c r="A7">
        <v>5</v>
      </c>
      <c r="B7">
        <v>24003</v>
      </c>
      <c r="C7" t="s">
        <v>71</v>
      </c>
      <c r="D7">
        <v>0</v>
      </c>
      <c r="F7" t="s">
        <v>72</v>
      </c>
      <c r="G7">
        <v>11</v>
      </c>
      <c r="H7">
        <v>7540000</v>
      </c>
      <c r="I7">
        <f t="shared" si="0"/>
        <v>7540</v>
      </c>
      <c r="K7" t="s">
        <v>68</v>
      </c>
      <c r="L7">
        <v>5</v>
      </c>
      <c r="M7">
        <f t="shared" si="1"/>
        <v>2774000</v>
      </c>
      <c r="N7" t="s">
        <v>73</v>
      </c>
      <c r="O7">
        <v>21</v>
      </c>
      <c r="P7" s="8">
        <v>53201000</v>
      </c>
    </row>
    <row r="8" spans="1:16" x14ac:dyDescent="0.25">
      <c r="A8">
        <v>6</v>
      </c>
      <c r="B8">
        <v>24005</v>
      </c>
      <c r="C8" t="s">
        <v>74</v>
      </c>
      <c r="D8">
        <v>2774</v>
      </c>
      <c r="F8" t="s">
        <v>70</v>
      </c>
      <c r="G8">
        <v>13</v>
      </c>
      <c r="H8">
        <v>21240000</v>
      </c>
      <c r="I8">
        <f t="shared" si="0"/>
        <v>21240</v>
      </c>
      <c r="K8" t="s">
        <v>70</v>
      </c>
      <c r="L8">
        <v>13</v>
      </c>
      <c r="M8">
        <f t="shared" si="1"/>
        <v>21240000</v>
      </c>
      <c r="N8" t="s">
        <v>75</v>
      </c>
      <c r="O8">
        <v>25</v>
      </c>
      <c r="P8" s="8">
        <v>8774000</v>
      </c>
    </row>
    <row r="9" spans="1:16" x14ac:dyDescent="0.25">
      <c r="A9">
        <v>7</v>
      </c>
      <c r="B9">
        <v>24013</v>
      </c>
      <c r="C9" t="s">
        <v>76</v>
      </c>
      <c r="D9">
        <v>21240</v>
      </c>
      <c r="F9" t="s">
        <v>77</v>
      </c>
      <c r="G9">
        <v>15</v>
      </c>
      <c r="H9">
        <v>8733000</v>
      </c>
      <c r="I9">
        <f t="shared" si="0"/>
        <v>8733</v>
      </c>
      <c r="K9" t="s">
        <v>73</v>
      </c>
      <c r="L9">
        <v>21</v>
      </c>
      <c r="M9">
        <f t="shared" si="1"/>
        <v>53201000</v>
      </c>
      <c r="N9" t="s">
        <v>78</v>
      </c>
      <c r="O9">
        <v>27</v>
      </c>
      <c r="P9">
        <v>2106000</v>
      </c>
    </row>
    <row r="10" spans="1:16" x14ac:dyDescent="0.25">
      <c r="A10">
        <v>8</v>
      </c>
      <c r="B10">
        <v>24025</v>
      </c>
      <c r="C10" t="s">
        <v>79</v>
      </c>
      <c r="D10">
        <v>8774</v>
      </c>
      <c r="F10" t="s">
        <v>80</v>
      </c>
      <c r="G10">
        <v>17</v>
      </c>
      <c r="H10" t="s">
        <v>18</v>
      </c>
      <c r="I10" t="str">
        <f t="shared" si="0"/>
        <v xml:space="preserve"> (D)</v>
      </c>
      <c r="K10" t="s">
        <v>75</v>
      </c>
      <c r="L10">
        <v>25</v>
      </c>
      <c r="M10">
        <f t="shared" si="1"/>
        <v>8774000</v>
      </c>
      <c r="N10" t="s">
        <v>81</v>
      </c>
      <c r="O10">
        <v>31</v>
      </c>
      <c r="P10" s="8">
        <v>2359000</v>
      </c>
    </row>
    <row r="11" spans="1:16" x14ac:dyDescent="0.25">
      <c r="A11">
        <v>9</v>
      </c>
      <c r="B11">
        <v>24027</v>
      </c>
      <c r="C11" t="s">
        <v>82</v>
      </c>
      <c r="D11">
        <v>2106</v>
      </c>
      <c r="F11" t="s">
        <v>63</v>
      </c>
      <c r="G11">
        <v>19</v>
      </c>
      <c r="H11">
        <v>0</v>
      </c>
      <c r="I11">
        <f t="shared" si="0"/>
        <v>0</v>
      </c>
      <c r="K11" t="s">
        <v>78</v>
      </c>
      <c r="L11">
        <v>27</v>
      </c>
      <c r="M11">
        <f t="shared" si="1"/>
        <v>2106000</v>
      </c>
      <c r="N11" t="s">
        <v>83</v>
      </c>
      <c r="O11">
        <v>43</v>
      </c>
      <c r="P11" s="8">
        <v>43946000</v>
      </c>
    </row>
    <row r="12" spans="1:16" x14ac:dyDescent="0.25">
      <c r="A12">
        <v>10</v>
      </c>
      <c r="B12">
        <v>24510</v>
      </c>
      <c r="C12" t="s">
        <v>28</v>
      </c>
      <c r="D12" t="s">
        <v>29</v>
      </c>
      <c r="F12" t="s">
        <v>73</v>
      </c>
      <c r="G12">
        <v>21</v>
      </c>
      <c r="H12">
        <v>53201000</v>
      </c>
      <c r="I12">
        <f t="shared" si="0"/>
        <v>53201</v>
      </c>
      <c r="K12" t="s">
        <v>81</v>
      </c>
      <c r="L12">
        <v>31</v>
      </c>
      <c r="M12">
        <f t="shared" si="1"/>
        <v>2359000</v>
      </c>
      <c r="N12" t="s">
        <v>80</v>
      </c>
      <c r="O12">
        <v>17</v>
      </c>
      <c r="P12" s="8" t="s">
        <v>18</v>
      </c>
    </row>
    <row r="13" spans="1:16" x14ac:dyDescent="0.25">
      <c r="A13">
        <v>11</v>
      </c>
      <c r="F13" t="s">
        <v>84</v>
      </c>
      <c r="G13">
        <v>23</v>
      </c>
      <c r="H13">
        <v>9913000</v>
      </c>
      <c r="I13">
        <f t="shared" si="0"/>
        <v>9913</v>
      </c>
      <c r="K13" t="s">
        <v>83</v>
      </c>
      <c r="L13">
        <v>43</v>
      </c>
      <c r="M13">
        <f t="shared" si="1"/>
        <v>43946000</v>
      </c>
      <c r="N13" t="s">
        <v>85</v>
      </c>
      <c r="O13">
        <v>33</v>
      </c>
      <c r="P13" s="8">
        <v>699000</v>
      </c>
    </row>
    <row r="14" spans="1:16" x14ac:dyDescent="0.25">
      <c r="A14">
        <v>12</v>
      </c>
      <c r="C14" t="s">
        <v>30</v>
      </c>
      <c r="D14">
        <f>SUM(D16:D18)</f>
        <v>56259</v>
      </c>
      <c r="F14" t="s">
        <v>75</v>
      </c>
      <c r="G14">
        <v>25</v>
      </c>
      <c r="H14">
        <v>8774000</v>
      </c>
      <c r="I14">
        <f t="shared" si="0"/>
        <v>8774</v>
      </c>
      <c r="K14" t="s">
        <v>65</v>
      </c>
      <c r="L14">
        <v>3</v>
      </c>
      <c r="M14">
        <f t="shared" si="1"/>
        <v>0</v>
      </c>
      <c r="N14" t="s">
        <v>86</v>
      </c>
      <c r="O14">
        <v>37</v>
      </c>
      <c r="P14" s="8">
        <v>856000</v>
      </c>
    </row>
    <row r="15" spans="1:16" x14ac:dyDescent="0.25">
      <c r="A15">
        <v>13</v>
      </c>
      <c r="F15" t="s">
        <v>78</v>
      </c>
      <c r="G15">
        <v>27</v>
      </c>
      <c r="H15">
        <v>2106000</v>
      </c>
      <c r="I15">
        <f t="shared" si="0"/>
        <v>2106</v>
      </c>
      <c r="K15" t="s">
        <v>69</v>
      </c>
      <c r="L15">
        <v>9</v>
      </c>
      <c r="M15">
        <f t="shared" si="1"/>
        <v>0</v>
      </c>
      <c r="N15" t="s">
        <v>72</v>
      </c>
      <c r="O15">
        <v>11</v>
      </c>
      <c r="P15" s="8">
        <v>7540000</v>
      </c>
    </row>
    <row r="16" spans="1:16" x14ac:dyDescent="0.25">
      <c r="A16">
        <v>14</v>
      </c>
      <c r="B16">
        <v>24021</v>
      </c>
      <c r="C16" t="s">
        <v>87</v>
      </c>
      <c r="D16">
        <v>53201</v>
      </c>
      <c r="F16" t="s">
        <v>88</v>
      </c>
      <c r="G16">
        <v>29</v>
      </c>
      <c r="H16">
        <v>17626000</v>
      </c>
      <c r="I16">
        <f t="shared" si="0"/>
        <v>17626</v>
      </c>
      <c r="K16" t="s">
        <v>80</v>
      </c>
      <c r="L16">
        <v>17</v>
      </c>
      <c r="M16" t="str">
        <f t="shared" si="1"/>
        <v xml:space="preserve"> (D)</v>
      </c>
      <c r="N16" t="s">
        <v>77</v>
      </c>
      <c r="O16">
        <v>15</v>
      </c>
      <c r="P16" s="8">
        <v>8733000</v>
      </c>
    </row>
    <row r="17" spans="1:16" x14ac:dyDescent="0.25">
      <c r="A17">
        <v>15</v>
      </c>
      <c r="B17">
        <v>24031</v>
      </c>
      <c r="C17" t="s">
        <v>89</v>
      </c>
      <c r="D17">
        <v>2359</v>
      </c>
      <c r="F17" t="s">
        <v>81</v>
      </c>
      <c r="G17">
        <v>31</v>
      </c>
      <c r="H17">
        <v>2359000</v>
      </c>
      <c r="I17">
        <f t="shared" si="0"/>
        <v>2359</v>
      </c>
      <c r="K17" t="s">
        <v>85</v>
      </c>
      <c r="L17">
        <v>33</v>
      </c>
      <c r="M17">
        <f t="shared" si="1"/>
        <v>699000</v>
      </c>
      <c r="N17" t="s">
        <v>88</v>
      </c>
      <c r="O17">
        <v>29</v>
      </c>
      <c r="P17" s="8">
        <v>17626000</v>
      </c>
    </row>
    <row r="18" spans="1:16" x14ac:dyDescent="0.25">
      <c r="A18">
        <v>16</v>
      </c>
      <c r="B18">
        <v>24033</v>
      </c>
      <c r="C18" t="s">
        <v>90</v>
      </c>
      <c r="D18">
        <v>699</v>
      </c>
      <c r="F18" t="s">
        <v>85</v>
      </c>
      <c r="G18">
        <v>33</v>
      </c>
      <c r="H18">
        <v>699000</v>
      </c>
      <c r="I18">
        <f t="shared" si="0"/>
        <v>699</v>
      </c>
      <c r="K18" t="s">
        <v>86</v>
      </c>
      <c r="L18">
        <v>37</v>
      </c>
      <c r="M18">
        <f t="shared" si="1"/>
        <v>856000</v>
      </c>
      <c r="N18" t="s">
        <v>91</v>
      </c>
      <c r="O18">
        <v>35</v>
      </c>
      <c r="P18" s="8">
        <v>4560000</v>
      </c>
    </row>
    <row r="19" spans="1:16" x14ac:dyDescent="0.25">
      <c r="A19">
        <v>17</v>
      </c>
      <c r="F19" t="s">
        <v>91</v>
      </c>
      <c r="G19">
        <v>35</v>
      </c>
      <c r="H19">
        <v>4560000</v>
      </c>
      <c r="I19">
        <f t="shared" si="0"/>
        <v>4560</v>
      </c>
      <c r="K19" t="s">
        <v>72</v>
      </c>
      <c r="L19">
        <v>11</v>
      </c>
      <c r="M19">
        <f t="shared" si="1"/>
        <v>7540000</v>
      </c>
      <c r="N19" t="s">
        <v>92</v>
      </c>
      <c r="O19">
        <v>41</v>
      </c>
      <c r="P19" s="8">
        <v>1826000</v>
      </c>
    </row>
    <row r="20" spans="1:16" x14ac:dyDescent="0.25">
      <c r="A20">
        <v>18</v>
      </c>
      <c r="C20" t="s">
        <v>34</v>
      </c>
      <c r="D20">
        <f>SUM(D22:D24)</f>
        <v>856</v>
      </c>
      <c r="F20" t="s">
        <v>86</v>
      </c>
      <c r="G20">
        <v>37</v>
      </c>
      <c r="H20">
        <v>856000</v>
      </c>
      <c r="I20">
        <f t="shared" si="0"/>
        <v>856</v>
      </c>
      <c r="K20" t="s">
        <v>77</v>
      </c>
      <c r="L20">
        <v>15</v>
      </c>
      <c r="M20">
        <f t="shared" si="1"/>
        <v>8733000</v>
      </c>
      <c r="N20" t="s">
        <v>84</v>
      </c>
      <c r="O20">
        <v>23</v>
      </c>
      <c r="P20" s="8">
        <v>9913000</v>
      </c>
    </row>
    <row r="21" spans="1:16" x14ac:dyDescent="0.25">
      <c r="A21">
        <v>19</v>
      </c>
      <c r="F21" t="s">
        <v>66</v>
      </c>
      <c r="G21">
        <v>39</v>
      </c>
      <c r="H21">
        <v>0</v>
      </c>
      <c r="I21">
        <f t="shared" si="0"/>
        <v>0</v>
      </c>
      <c r="K21" t="s">
        <v>88</v>
      </c>
      <c r="L21">
        <v>29</v>
      </c>
      <c r="M21">
        <f t="shared" si="1"/>
        <v>17626000</v>
      </c>
      <c r="P21" s="8"/>
    </row>
    <row r="22" spans="1:16" x14ac:dyDescent="0.25">
      <c r="A22">
        <v>20</v>
      </c>
      <c r="B22">
        <v>24009</v>
      </c>
      <c r="C22" t="s">
        <v>93</v>
      </c>
      <c r="D22">
        <v>0</v>
      </c>
      <c r="F22" t="s">
        <v>92</v>
      </c>
      <c r="G22">
        <v>41</v>
      </c>
      <c r="H22">
        <v>1826000</v>
      </c>
      <c r="I22">
        <f t="shared" si="0"/>
        <v>1826</v>
      </c>
      <c r="K22" t="s">
        <v>91</v>
      </c>
      <c r="L22">
        <v>35</v>
      </c>
      <c r="M22">
        <f t="shared" si="1"/>
        <v>4560000</v>
      </c>
      <c r="P22" s="8"/>
    </row>
    <row r="23" spans="1:16" x14ac:dyDescent="0.25">
      <c r="A23">
        <v>21</v>
      </c>
      <c r="B23">
        <v>24017</v>
      </c>
      <c r="C23" t="s">
        <v>94</v>
      </c>
      <c r="D23" t="s">
        <v>18</v>
      </c>
      <c r="F23" t="s">
        <v>83</v>
      </c>
      <c r="G23">
        <v>43</v>
      </c>
      <c r="H23">
        <v>43946000</v>
      </c>
      <c r="I23">
        <f t="shared" si="0"/>
        <v>43946</v>
      </c>
      <c r="K23" t="s">
        <v>92</v>
      </c>
      <c r="L23">
        <v>41</v>
      </c>
      <c r="M23">
        <f t="shared" si="1"/>
        <v>1826000</v>
      </c>
      <c r="P23" s="8"/>
    </row>
    <row r="24" spans="1:16" x14ac:dyDescent="0.25">
      <c r="A24">
        <v>22</v>
      </c>
      <c r="B24">
        <v>24037</v>
      </c>
      <c r="C24" t="s">
        <v>95</v>
      </c>
      <c r="D24">
        <v>856</v>
      </c>
      <c r="F24" t="s">
        <v>64</v>
      </c>
      <c r="G24">
        <v>45</v>
      </c>
      <c r="H24" t="s">
        <v>18</v>
      </c>
      <c r="I24" t="str">
        <f t="shared" si="0"/>
        <v xml:space="preserve"> (D)</v>
      </c>
      <c r="K24" t="s">
        <v>62</v>
      </c>
      <c r="L24">
        <v>1</v>
      </c>
      <c r="M24">
        <f t="shared" si="1"/>
        <v>0</v>
      </c>
      <c r="P24" s="8"/>
    </row>
    <row r="25" spans="1:16" x14ac:dyDescent="0.25">
      <c r="A25">
        <v>23</v>
      </c>
      <c r="F25" t="s">
        <v>67</v>
      </c>
      <c r="G25">
        <v>47</v>
      </c>
      <c r="H25" t="s">
        <v>18</v>
      </c>
      <c r="I25" t="str">
        <f t="shared" si="0"/>
        <v xml:space="preserve"> (D)</v>
      </c>
      <c r="K25" t="s">
        <v>84</v>
      </c>
      <c r="L25">
        <v>23</v>
      </c>
      <c r="M25">
        <f t="shared" si="1"/>
        <v>9913000</v>
      </c>
    </row>
    <row r="26" spans="1:16" x14ac:dyDescent="0.25">
      <c r="A26">
        <v>24</v>
      </c>
      <c r="C26" t="s">
        <v>38</v>
      </c>
      <c r="D26">
        <f>SUM(D28:D30)</f>
        <v>53859</v>
      </c>
    </row>
    <row r="27" spans="1:16" x14ac:dyDescent="0.25">
      <c r="A27">
        <v>25</v>
      </c>
    </row>
    <row r="28" spans="1:16" x14ac:dyDescent="0.25">
      <c r="A28">
        <v>26</v>
      </c>
      <c r="B28">
        <v>24001</v>
      </c>
      <c r="C28" t="s">
        <v>96</v>
      </c>
      <c r="D28">
        <v>0</v>
      </c>
    </row>
    <row r="29" spans="1:16" x14ac:dyDescent="0.25">
      <c r="A29">
        <v>27</v>
      </c>
      <c r="B29">
        <v>24023</v>
      </c>
      <c r="C29" t="s">
        <v>97</v>
      </c>
      <c r="D29">
        <v>9913</v>
      </c>
    </row>
    <row r="30" spans="1:16" x14ac:dyDescent="0.25">
      <c r="A30">
        <v>28</v>
      </c>
      <c r="B30">
        <v>24043</v>
      </c>
      <c r="C30" t="s">
        <v>98</v>
      </c>
      <c r="D30">
        <v>43946</v>
      </c>
    </row>
    <row r="31" spans="1:16" x14ac:dyDescent="0.25">
      <c r="A31">
        <v>29</v>
      </c>
    </row>
    <row r="32" spans="1:16" x14ac:dyDescent="0.25">
      <c r="A32">
        <v>30</v>
      </c>
      <c r="C32" t="s">
        <v>42</v>
      </c>
      <c r="D32">
        <f>SUM(D34:D38)</f>
        <v>40285</v>
      </c>
    </row>
    <row r="33" spans="1:5" x14ac:dyDescent="0.25">
      <c r="A33">
        <v>31</v>
      </c>
    </row>
    <row r="34" spans="1:5" x14ac:dyDescent="0.25">
      <c r="A34">
        <v>32</v>
      </c>
      <c r="B34">
        <v>24011</v>
      </c>
      <c r="C34" t="s">
        <v>99</v>
      </c>
      <c r="D34">
        <v>7540</v>
      </c>
    </row>
    <row r="35" spans="1:5" x14ac:dyDescent="0.25">
      <c r="A35">
        <v>33</v>
      </c>
      <c r="B35">
        <v>24015</v>
      </c>
      <c r="C35" t="s">
        <v>100</v>
      </c>
      <c r="D35">
        <v>8733</v>
      </c>
    </row>
    <row r="36" spans="1:5" x14ac:dyDescent="0.25">
      <c r="A36">
        <v>34</v>
      </c>
      <c r="B36">
        <v>24029</v>
      </c>
      <c r="C36" t="s">
        <v>101</v>
      </c>
      <c r="D36">
        <v>17626</v>
      </c>
    </row>
    <row r="37" spans="1:5" x14ac:dyDescent="0.25">
      <c r="A37">
        <v>35</v>
      </c>
      <c r="B37">
        <v>24035</v>
      </c>
      <c r="C37" t="s">
        <v>102</v>
      </c>
      <c r="D37">
        <v>4560</v>
      </c>
    </row>
    <row r="38" spans="1:5" x14ac:dyDescent="0.25">
      <c r="A38">
        <v>36</v>
      </c>
      <c r="B38">
        <v>24041</v>
      </c>
      <c r="C38" t="s">
        <v>103</v>
      </c>
      <c r="D38">
        <v>1826</v>
      </c>
    </row>
    <row r="39" spans="1:5" x14ac:dyDescent="0.25">
      <c r="A39">
        <v>37</v>
      </c>
    </row>
    <row r="40" spans="1:5" x14ac:dyDescent="0.25">
      <c r="A40">
        <v>38</v>
      </c>
      <c r="C40" t="s">
        <v>48</v>
      </c>
      <c r="D40">
        <f>SUM(D42:D45)</f>
        <v>0</v>
      </c>
    </row>
    <row r="41" spans="1:5" x14ac:dyDescent="0.25">
      <c r="A41">
        <v>39</v>
      </c>
      <c r="D41" t="s">
        <v>19</v>
      </c>
    </row>
    <row r="42" spans="1:5" x14ac:dyDescent="0.25">
      <c r="A42">
        <v>40</v>
      </c>
      <c r="B42">
        <v>24019</v>
      </c>
      <c r="C42" t="s">
        <v>104</v>
      </c>
      <c r="D42">
        <v>0</v>
      </c>
    </row>
    <row r="43" spans="1:5" x14ac:dyDescent="0.25">
      <c r="A43">
        <v>41</v>
      </c>
      <c r="B43">
        <v>24039</v>
      </c>
      <c r="C43" t="s">
        <v>105</v>
      </c>
      <c r="D43">
        <v>0</v>
      </c>
    </row>
    <row r="44" spans="1:5" x14ac:dyDescent="0.25">
      <c r="A44">
        <v>42</v>
      </c>
      <c r="B44">
        <v>24045</v>
      </c>
      <c r="C44" t="s">
        <v>106</v>
      </c>
      <c r="D44" t="s">
        <v>18</v>
      </c>
    </row>
    <row r="45" spans="1:5" x14ac:dyDescent="0.25">
      <c r="A45">
        <v>43</v>
      </c>
      <c r="B45">
        <v>24047</v>
      </c>
      <c r="C45" t="s">
        <v>107</v>
      </c>
      <c r="D45" t="s">
        <v>18</v>
      </c>
    </row>
    <row r="48" spans="1:5" x14ac:dyDescent="0.25">
      <c r="B48">
        <v>618000</v>
      </c>
      <c r="C48">
        <v>1296000</v>
      </c>
      <c r="D48" s="11">
        <v>3408</v>
      </c>
      <c r="E48" s="11">
        <f>E50*B51</f>
        <v>3409.005714285714</v>
      </c>
    </row>
    <row r="49" spans="2:5" x14ac:dyDescent="0.25">
      <c r="B49">
        <v>525000</v>
      </c>
      <c r="C49">
        <v>1101000</v>
      </c>
      <c r="D49" s="11">
        <v>1101</v>
      </c>
      <c r="E49" s="11"/>
    </row>
    <row r="50" spans="2:5" x14ac:dyDescent="0.25">
      <c r="B50">
        <f>B49/B48</f>
        <v>0.84951456310679607</v>
      </c>
      <c r="C50">
        <f>C48/B51</f>
        <v>1100970.8737864078</v>
      </c>
      <c r="D50" s="11">
        <f>D48/B51</f>
        <v>2895.1456310679614</v>
      </c>
      <c r="E50" s="11">
        <v>2896</v>
      </c>
    </row>
    <row r="51" spans="2:5" x14ac:dyDescent="0.25">
      <c r="B51">
        <f>B48/B49</f>
        <v>1.177142857142857</v>
      </c>
    </row>
  </sheetData>
  <autoFilter ref="A2:D2" xr:uid="{00000000-0009-0000-0000-000001000000}">
    <sortState xmlns:xlrd2="http://schemas.microsoft.com/office/spreadsheetml/2017/richdata2" ref="A3:D45">
      <sortCondition ref="A2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K31"/>
  <sheetViews>
    <sheetView topLeftCell="F2" workbookViewId="0">
      <selection activeCell="C14" sqref="C14"/>
    </sheetView>
  </sheetViews>
  <sheetFormatPr defaultRowHeight="15" x14ac:dyDescent="0.25"/>
  <cols>
    <col min="2" max="2" width="13.7109375" bestFit="1" customWidth="1"/>
    <col min="3" max="3" width="36.140625" bestFit="1" customWidth="1"/>
    <col min="5" max="5" width="11.85546875" customWidth="1"/>
    <col min="8" max="8" width="14" bestFit="1" customWidth="1"/>
    <col min="9" max="9" width="36.140625" bestFit="1" customWidth="1"/>
    <col min="10" max="10" width="14" customWidth="1"/>
    <col min="11" max="11" width="23.42578125" customWidth="1"/>
  </cols>
  <sheetData>
    <row r="3" spans="2:11" ht="28.9" customHeight="1" x14ac:dyDescent="0.25">
      <c r="B3" t="s">
        <v>108</v>
      </c>
      <c r="C3" t="s">
        <v>109</v>
      </c>
      <c r="D3" s="15" t="s">
        <v>110</v>
      </c>
      <c r="E3" s="15" t="s">
        <v>111</v>
      </c>
      <c r="H3" t="s">
        <v>108</v>
      </c>
      <c r="I3" t="s">
        <v>109</v>
      </c>
      <c r="J3" s="15" t="s">
        <v>110</v>
      </c>
      <c r="K3" s="15" t="s">
        <v>111</v>
      </c>
    </row>
    <row r="4" spans="2:11" x14ac:dyDescent="0.25">
      <c r="B4" s="4" t="s">
        <v>112</v>
      </c>
      <c r="C4" t="s">
        <v>1</v>
      </c>
      <c r="D4" s="12">
        <v>922999</v>
      </c>
      <c r="E4" s="13">
        <f>D4/'Table 11'!B3</f>
        <v>0.40635740911870538</v>
      </c>
      <c r="H4" s="4" t="s">
        <v>112</v>
      </c>
      <c r="I4" t="s">
        <v>1</v>
      </c>
      <c r="J4" s="12">
        <v>922999</v>
      </c>
      <c r="K4" s="13">
        <v>0.40635740911870538</v>
      </c>
    </row>
    <row r="5" spans="2:11" x14ac:dyDescent="0.25">
      <c r="B5" s="4" t="s">
        <v>39</v>
      </c>
      <c r="C5" t="s">
        <v>6</v>
      </c>
      <c r="D5" s="12">
        <f>'Table 11'!H24</f>
        <v>1145</v>
      </c>
      <c r="E5" s="13">
        <f>D5/'Table 11'!B24</f>
        <v>0.36651728553137003</v>
      </c>
      <c r="H5" s="4" t="s">
        <v>39</v>
      </c>
      <c r="I5" t="s">
        <v>6</v>
      </c>
      <c r="J5" s="12">
        <v>1145</v>
      </c>
      <c r="K5" s="13">
        <v>0.36651728553137003</v>
      </c>
    </row>
    <row r="6" spans="2:11" x14ac:dyDescent="0.25">
      <c r="B6" s="4" t="s">
        <v>23</v>
      </c>
      <c r="C6" t="s">
        <v>2</v>
      </c>
      <c r="D6" s="12">
        <f>'Table 11'!D6</f>
        <v>9332</v>
      </c>
      <c r="E6" s="13">
        <f>D6/'Table 11'!B6</f>
        <v>0.47442806304016266</v>
      </c>
      <c r="H6" s="4" t="s">
        <v>23</v>
      </c>
      <c r="I6" t="s">
        <v>2</v>
      </c>
      <c r="J6" s="12">
        <v>9332</v>
      </c>
      <c r="K6" s="13">
        <v>0.47442806304016266</v>
      </c>
    </row>
    <row r="7" spans="2:11" x14ac:dyDescent="0.25">
      <c r="B7" s="4" t="s">
        <v>24</v>
      </c>
      <c r="C7" t="s">
        <v>2</v>
      </c>
      <c r="D7" s="12">
        <f>'Table 11'!D7</f>
        <v>33282</v>
      </c>
      <c r="E7" s="13">
        <f>D7/'Table 11'!B7</f>
        <v>0.43616491494771054</v>
      </c>
      <c r="H7" s="4" t="s">
        <v>24</v>
      </c>
      <c r="I7" t="s">
        <v>2</v>
      </c>
      <c r="J7" s="12">
        <v>33282</v>
      </c>
      <c r="K7" s="13">
        <v>0.43616491494771054</v>
      </c>
    </row>
    <row r="8" spans="2:11" x14ac:dyDescent="0.25">
      <c r="B8" s="4" t="s">
        <v>113</v>
      </c>
      <c r="C8" t="s">
        <v>4</v>
      </c>
      <c r="D8" s="12">
        <f>'Table 11'!F19</f>
        <v>3132</v>
      </c>
      <c r="E8" s="13">
        <f>D8/'Table 11'!B19</f>
        <v>0.28112377703976305</v>
      </c>
      <c r="H8" s="4" t="s">
        <v>113</v>
      </c>
      <c r="I8" t="s">
        <v>4</v>
      </c>
      <c r="J8" s="12">
        <v>3132</v>
      </c>
      <c r="K8" s="13">
        <v>0.28112377703976305</v>
      </c>
    </row>
    <row r="9" spans="2:11" x14ac:dyDescent="0.25">
      <c r="B9" s="4" t="s">
        <v>43</v>
      </c>
      <c r="C9" t="s">
        <v>1</v>
      </c>
      <c r="D9" s="12">
        <f>'Table 11'!C29</f>
        <v>157834</v>
      </c>
      <c r="E9" s="13">
        <f>D9/'Table 11'!B29</f>
        <v>0.61196130508113133</v>
      </c>
      <c r="H9" s="4" t="s">
        <v>43</v>
      </c>
      <c r="I9" t="s">
        <v>1</v>
      </c>
      <c r="J9" s="12">
        <v>157834</v>
      </c>
      <c r="K9" s="13">
        <v>0.61196130508113133</v>
      </c>
    </row>
    <row r="10" spans="2:11" x14ac:dyDescent="0.25">
      <c r="B10" s="4" t="s">
        <v>25</v>
      </c>
      <c r="C10" t="s">
        <v>4</v>
      </c>
      <c r="D10" s="12">
        <f>'Table 11'!F8</f>
        <v>26883</v>
      </c>
      <c r="E10" s="13">
        <f>D10/'Table 11'!B8</f>
        <v>0.24080725924200758</v>
      </c>
      <c r="H10" s="4" t="s">
        <v>25</v>
      </c>
      <c r="I10" t="s">
        <v>4</v>
      </c>
      <c r="J10" s="12">
        <v>26883</v>
      </c>
      <c r="K10" s="13">
        <v>0.24080725924200758</v>
      </c>
    </row>
    <row r="11" spans="2:11" x14ac:dyDescent="0.25">
      <c r="B11" s="4" t="s">
        <v>114</v>
      </c>
      <c r="C11" t="s">
        <v>4</v>
      </c>
      <c r="D11" s="12">
        <f>'Table 11'!F30</f>
        <v>14636</v>
      </c>
      <c r="E11" s="13">
        <f>D11/'Table 11'!B30</f>
        <v>0.12859464921143962</v>
      </c>
      <c r="H11" s="4" t="s">
        <v>114</v>
      </c>
      <c r="I11" t="s">
        <v>4</v>
      </c>
      <c r="J11" s="12">
        <v>14636</v>
      </c>
      <c r="K11" s="13">
        <v>0.12859464921143962</v>
      </c>
    </row>
    <row r="12" spans="2:11" x14ac:dyDescent="0.25">
      <c r="B12" s="4" t="s">
        <v>36</v>
      </c>
      <c r="C12" t="s">
        <v>4</v>
      </c>
      <c r="D12" s="12">
        <f>'Table 11'!F20</f>
        <v>3237</v>
      </c>
      <c r="E12" s="13">
        <f>D12/'Table 11'!B20</f>
        <v>0.27096936212958311</v>
      </c>
      <c r="H12" s="4" t="s">
        <v>36</v>
      </c>
      <c r="I12" t="s">
        <v>4</v>
      </c>
      <c r="J12" s="12">
        <v>3237</v>
      </c>
      <c r="K12" s="13">
        <v>0.27096936212958311</v>
      </c>
    </row>
    <row r="13" spans="2:11" x14ac:dyDescent="0.25">
      <c r="B13" s="4" t="s">
        <v>49</v>
      </c>
      <c r="C13" t="s">
        <v>1</v>
      </c>
      <c r="D13" s="12">
        <f>'Table 11'!C36</f>
        <v>111731</v>
      </c>
      <c r="E13" s="13">
        <f>D13/'Table 11'!B36</f>
        <v>0.59730991088277907</v>
      </c>
      <c r="H13" s="4" t="s">
        <v>49</v>
      </c>
      <c r="I13" t="s">
        <v>1</v>
      </c>
      <c r="J13" s="12">
        <v>111731</v>
      </c>
      <c r="K13" s="13">
        <v>0.59730991088277907</v>
      </c>
    </row>
    <row r="14" spans="2:11" x14ac:dyDescent="0.25">
      <c r="B14" s="4" t="s">
        <v>31</v>
      </c>
      <c r="C14" t="s">
        <v>3</v>
      </c>
      <c r="D14" s="12">
        <f>'Table 11'!E14</f>
        <v>53201</v>
      </c>
      <c r="E14" s="13">
        <f>D14/'Table 11'!B14</f>
        <v>0.35359134382124036</v>
      </c>
      <c r="H14" s="4" t="s">
        <v>31</v>
      </c>
      <c r="I14" t="s">
        <v>3</v>
      </c>
      <c r="J14" s="12">
        <v>53201</v>
      </c>
      <c r="K14" s="13">
        <v>0.35359134382124036</v>
      </c>
    </row>
    <row r="15" spans="2:11" x14ac:dyDescent="0.25">
      <c r="B15" s="4" t="s">
        <v>40</v>
      </c>
      <c r="C15" t="s">
        <v>3</v>
      </c>
      <c r="D15" s="12">
        <f>'Table 11'!H25</f>
        <v>9975</v>
      </c>
      <c r="E15" s="13">
        <f>D15/'Table 11'!B25</f>
        <v>0.3170592161724039</v>
      </c>
      <c r="H15" s="4" t="s">
        <v>40</v>
      </c>
      <c r="I15" t="s">
        <v>3</v>
      </c>
      <c r="J15" s="12">
        <v>9975</v>
      </c>
      <c r="K15" s="13">
        <v>0.3170592161724039</v>
      </c>
    </row>
    <row r="16" spans="2:11" x14ac:dyDescent="0.25">
      <c r="B16" s="4" t="s">
        <v>26</v>
      </c>
      <c r="C16" t="s">
        <v>4</v>
      </c>
      <c r="D16" s="12">
        <f>'Table 11'!F9</f>
        <v>12962</v>
      </c>
      <c r="E16" s="13">
        <f>D16/'Table 11'!B9</f>
        <v>0.28177035781053</v>
      </c>
      <c r="H16" s="4" t="s">
        <v>26</v>
      </c>
      <c r="I16" t="s">
        <v>4</v>
      </c>
      <c r="J16" s="12">
        <v>12962</v>
      </c>
      <c r="K16" s="13">
        <v>0.28177035781053</v>
      </c>
    </row>
    <row r="17" spans="2:11" x14ac:dyDescent="0.25">
      <c r="B17" s="4" t="s">
        <v>27</v>
      </c>
      <c r="C17" t="s">
        <v>2</v>
      </c>
      <c r="D17" s="12">
        <f>'Table 11'!D10</f>
        <v>13349</v>
      </c>
      <c r="E17" s="13">
        <f>D17/'Table 11'!B10</f>
        <v>0.41868707461656685</v>
      </c>
      <c r="H17" s="4" t="s">
        <v>27</v>
      </c>
      <c r="I17" t="s">
        <v>2</v>
      </c>
      <c r="J17" s="12">
        <v>13349</v>
      </c>
      <c r="K17" s="13">
        <v>0.41868707461656685</v>
      </c>
    </row>
    <row r="18" spans="2:11" x14ac:dyDescent="0.25">
      <c r="B18" s="4" t="s">
        <v>115</v>
      </c>
      <c r="C18" t="s">
        <v>1</v>
      </c>
      <c r="D18" s="12">
        <f>'Table 11'!F31</f>
        <v>29961</v>
      </c>
      <c r="E18" s="13">
        <f>D18/'Table 11'!B31</f>
        <v>0.26691314031180402</v>
      </c>
      <c r="H18" s="4" t="s">
        <v>115</v>
      </c>
      <c r="I18" t="s">
        <v>1</v>
      </c>
      <c r="J18" s="12">
        <v>29961</v>
      </c>
      <c r="K18" s="13">
        <v>0.26691314031180402</v>
      </c>
    </row>
    <row r="19" spans="2:11" x14ac:dyDescent="0.25">
      <c r="B19" s="4" t="s">
        <v>32</v>
      </c>
      <c r="C19" t="s">
        <v>2</v>
      </c>
      <c r="D19" s="12">
        <f>'Table 11'!D15</f>
        <v>14107</v>
      </c>
      <c r="E19" s="13">
        <f>D19/'Table 11'!B15</f>
        <v>0.29182267640305332</v>
      </c>
      <c r="H19" s="4" t="s">
        <v>32</v>
      </c>
      <c r="I19" t="s">
        <v>2</v>
      </c>
      <c r="J19" s="12">
        <v>14107</v>
      </c>
      <c r="K19" s="13">
        <v>0.29182267640305332</v>
      </c>
    </row>
    <row r="20" spans="2:11" x14ac:dyDescent="0.25">
      <c r="B20" s="4" t="s">
        <v>33</v>
      </c>
      <c r="C20" t="s">
        <v>2</v>
      </c>
      <c r="D20" s="12">
        <f>'Table 11'!D16</f>
        <v>8567</v>
      </c>
      <c r="E20" s="13">
        <f>D20/'Table 11'!B16</f>
        <v>0.47594444444444445</v>
      </c>
      <c r="H20" s="4" t="s">
        <v>33</v>
      </c>
      <c r="I20" t="s">
        <v>2</v>
      </c>
      <c r="J20" s="12">
        <v>8567</v>
      </c>
      <c r="K20" s="13">
        <v>0.47594444444444445</v>
      </c>
    </row>
    <row r="21" spans="2:11" x14ac:dyDescent="0.25">
      <c r="B21" s="4" t="s">
        <v>46</v>
      </c>
      <c r="C21" t="s">
        <v>1</v>
      </c>
      <c r="D21" s="12">
        <f>'Table 11'!C32</f>
        <v>56520</v>
      </c>
      <c r="E21" s="13">
        <f>D21/'Table 11'!B32</f>
        <v>0.33873722693356506</v>
      </c>
      <c r="H21" s="4" t="s">
        <v>46</v>
      </c>
      <c r="I21" t="s">
        <v>1</v>
      </c>
      <c r="J21" s="12">
        <v>56520</v>
      </c>
      <c r="K21" s="13">
        <v>0.33873722693356506</v>
      </c>
    </row>
    <row r="22" spans="2:11" x14ac:dyDescent="0.25">
      <c r="B22" s="4" t="s">
        <v>37</v>
      </c>
      <c r="C22" t="s">
        <v>5</v>
      </c>
      <c r="D22" s="12">
        <f>'Table 11'!G21</f>
        <v>6397</v>
      </c>
      <c r="E22" s="13">
        <f>D22/'Table 11'!B21</f>
        <v>0.29344036697247705</v>
      </c>
      <c r="H22" s="4" t="s">
        <v>37</v>
      </c>
      <c r="I22" t="s">
        <v>5</v>
      </c>
      <c r="J22" s="12">
        <v>6397</v>
      </c>
      <c r="K22" s="13">
        <v>0.29344036697247705</v>
      </c>
    </row>
    <row r="23" spans="2:11" x14ac:dyDescent="0.25">
      <c r="B23" s="4" t="s">
        <v>50</v>
      </c>
      <c r="C23" t="s">
        <v>1</v>
      </c>
      <c r="D23" s="12">
        <f>'Table 11'!C37</f>
        <v>191990</v>
      </c>
      <c r="E23" s="13">
        <f>D23/'Table 11'!B37</f>
        <v>0.87686686458095453</v>
      </c>
      <c r="H23" s="4" t="s">
        <v>50</v>
      </c>
      <c r="I23" t="s">
        <v>1</v>
      </c>
      <c r="J23" s="12">
        <v>191990</v>
      </c>
      <c r="K23" s="13">
        <v>0.87686686458095453</v>
      </c>
    </row>
    <row r="24" spans="2:11" x14ac:dyDescent="0.25">
      <c r="B24" s="4" t="s">
        <v>47</v>
      </c>
      <c r="C24" t="s">
        <v>5</v>
      </c>
      <c r="D24" s="12">
        <f>'Table 11'!G33</f>
        <v>27054</v>
      </c>
      <c r="E24" s="13">
        <f>D24/'Table 11'!B33</f>
        <v>0.30224893586119833</v>
      </c>
      <c r="H24" s="4" t="s">
        <v>47</v>
      </c>
      <c r="I24" t="s">
        <v>5</v>
      </c>
      <c r="J24" s="12">
        <v>27054</v>
      </c>
      <c r="K24" s="13">
        <v>0.30224893586119833</v>
      </c>
    </row>
    <row r="25" spans="2:11" x14ac:dyDescent="0.25">
      <c r="B25" s="4" t="s">
        <v>41</v>
      </c>
      <c r="C25" t="s">
        <v>3</v>
      </c>
      <c r="D25" s="12">
        <f>'Table 11'!E26</f>
        <v>43946</v>
      </c>
      <c r="E25" s="13">
        <f>D25/'Table 11'!B26</f>
        <v>0.4080863234529381</v>
      </c>
      <c r="H25" s="4" t="s">
        <v>41</v>
      </c>
      <c r="I25" t="s">
        <v>3</v>
      </c>
      <c r="J25" s="12">
        <v>43946</v>
      </c>
      <c r="K25" s="13">
        <v>0.4080863234529381</v>
      </c>
    </row>
    <row r="26" spans="2:11" x14ac:dyDescent="0.25">
      <c r="B26" s="4" t="s">
        <v>51</v>
      </c>
      <c r="C26" t="s">
        <v>1</v>
      </c>
      <c r="D26" s="12">
        <f>'Table 11'!C38</f>
        <v>181265</v>
      </c>
      <c r="E26" s="13">
        <f>D26/'Table 11'!B38</f>
        <v>0.76702874480050443</v>
      </c>
      <c r="H26" s="4" t="s">
        <v>51</v>
      </c>
      <c r="I26" t="s">
        <v>1</v>
      </c>
      <c r="J26" s="12">
        <v>181265</v>
      </c>
      <c r="K26" s="13">
        <v>0.76702874480050443</v>
      </c>
    </row>
    <row r="27" spans="2:11" x14ac:dyDescent="0.25">
      <c r="B27" s="4" t="s">
        <v>52</v>
      </c>
      <c r="C27" t="s">
        <v>1</v>
      </c>
      <c r="D27" s="12">
        <f>'Table 11'!C39</f>
        <v>147206</v>
      </c>
      <c r="E27" s="13">
        <f>D27/'Table 11'!B39</f>
        <v>0.73874488746142075</v>
      </c>
      <c r="H27" s="4" t="s">
        <v>52</v>
      </c>
      <c r="I27" t="s">
        <v>1</v>
      </c>
      <c r="J27" s="12">
        <v>147206</v>
      </c>
      <c r="K27" s="13">
        <v>0.73874488746142075</v>
      </c>
    </row>
    <row r="29" spans="2:11" x14ac:dyDescent="0.25">
      <c r="B29" s="14" t="s">
        <v>116</v>
      </c>
    </row>
    <row r="30" spans="2:11" x14ac:dyDescent="0.25">
      <c r="B30" s="14" t="s">
        <v>117</v>
      </c>
    </row>
    <row r="31" spans="2:11" x14ac:dyDescent="0.25">
      <c r="B31" s="14" t="s">
        <v>118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732188-DB46-4E64-8C43-5FA7951853BB}"/>
</file>

<file path=customXml/itemProps2.xml><?xml version="1.0" encoding="utf-8"?>
<ds:datastoreItem xmlns:ds="http://schemas.openxmlformats.org/officeDocument/2006/customXml" ds:itemID="{B6B2BA58-2CFA-4961-B57D-EF48D4B7B47E}"/>
</file>

<file path=customXml/itemProps3.xml><?xml version="1.0" encoding="utf-8"?>
<ds:datastoreItem xmlns:ds="http://schemas.openxmlformats.org/officeDocument/2006/customXml" ds:itemID="{69AF07FF-5E62-4028-9EE4-607CA54AB3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Table 11</vt:lpstr>
      <vt:lpstr>Sort</vt:lpstr>
      <vt:lpstr>Sheet1</vt:lpstr>
      <vt:lpstr>'Table 11'!Print_Area</vt:lpstr>
      <vt:lpstr>'Table 11'!Print_Titles</vt:lpstr>
    </vt:vector>
  </TitlesOfParts>
  <Manager/>
  <Company>Maryland Dept. of Planning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Palma</dc:creator>
  <cp:keywords/>
  <dc:description/>
  <cp:lastModifiedBy>krishnan</cp:lastModifiedBy>
  <cp:revision/>
  <cp:lastPrinted>2020-06-11T14:05:47Z</cp:lastPrinted>
  <dcterms:created xsi:type="dcterms:W3CDTF">2009-05-04T20:14:37Z</dcterms:created>
  <dcterms:modified xsi:type="dcterms:W3CDTF">2020-06-11T14:06:00Z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  <property fmtid="{D5CDD505-2E9C-101B-9397-08002B2CF9AE}" pid="3" name="Order">
    <vt:r8>100</vt:r8>
  </property>
</Properties>
</file>