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<sst xmlns="http://schemas.openxmlformats.org/spreadsheetml/2006/main" count="170" uniqueCount="84">
  <si>
    <t>Percent</t>
  </si>
  <si>
    <t>Change</t>
  </si>
  <si>
    <t>Percent Change</t>
  </si>
  <si>
    <t>1987-1992</t>
  </si>
  <si>
    <t>1992-1997</t>
  </si>
  <si>
    <t>1997-2002</t>
  </si>
  <si>
    <t>---------------</t>
  </si>
  <si>
    <t>MARYLAND</t>
  </si>
  <si>
    <t>BALTIMORE REGION</t>
  </si>
  <si>
    <t>Anne Arundel County</t>
  </si>
  <si>
    <t>Baltimore County</t>
  </si>
  <si>
    <t>Carroll County</t>
  </si>
  <si>
    <t>Harford County</t>
  </si>
  <si>
    <t>Howard County</t>
  </si>
  <si>
    <t>Baltimore City</t>
  </si>
  <si>
    <t>------</t>
  </si>
  <si>
    <t>WASHINGTON SUBURBAN REGION</t>
  </si>
  <si>
    <t>Frederick County</t>
  </si>
  <si>
    <t>Montgomery County</t>
  </si>
  <si>
    <t>Prince George's County</t>
  </si>
  <si>
    <t>SOUTHERN MARYLAND REGION</t>
  </si>
  <si>
    <t>Calvert County</t>
  </si>
  <si>
    <t>Charles County</t>
  </si>
  <si>
    <t>St. Mary's County</t>
  </si>
  <si>
    <t>WESTERN MARYLAND REGION</t>
  </si>
  <si>
    <t>Allegany County</t>
  </si>
  <si>
    <t>Garrett County</t>
  </si>
  <si>
    <t>Washington County</t>
  </si>
  <si>
    <t>UPPER EASTERN SHORE REGION</t>
  </si>
  <si>
    <t>Caroline County</t>
  </si>
  <si>
    <t>Cecil County</t>
  </si>
  <si>
    <t>Kent County</t>
  </si>
  <si>
    <t>Queen Anne's County</t>
  </si>
  <si>
    <t>Talbot County</t>
  </si>
  <si>
    <t>LOWER EASTERN SHORE REGION</t>
  </si>
  <si>
    <t>Dorchester County</t>
  </si>
  <si>
    <t>Somerset County</t>
  </si>
  <si>
    <t>Wicomico County</t>
  </si>
  <si>
    <t>Worcester County</t>
  </si>
  <si>
    <t>ID</t>
  </si>
  <si>
    <t>Region</t>
  </si>
  <si>
    <t>STCOFIPS</t>
  </si>
  <si>
    <t>GEO</t>
  </si>
  <si>
    <t>STCOFIPS2</t>
  </si>
  <si>
    <t>STFIPS</t>
  </si>
  <si>
    <t>COFIPS</t>
  </si>
  <si>
    <t>GEO3</t>
  </si>
  <si>
    <t>Farms (number)</t>
  </si>
  <si>
    <t>Maryland\Anne Arundel</t>
  </si>
  <si>
    <t>Maryland\Baltimore</t>
  </si>
  <si>
    <t>Maryland\Carroll</t>
  </si>
  <si>
    <t>Maryland\Harford</t>
  </si>
  <si>
    <t>Maryland\Howard</t>
  </si>
  <si>
    <t>Maryland\Frederick</t>
  </si>
  <si>
    <t>Maryland\Montgomery</t>
  </si>
  <si>
    <t>Maryland\Prince George's</t>
  </si>
  <si>
    <t>Maryland\Calvert</t>
  </si>
  <si>
    <t>Maryland\Charles</t>
  </si>
  <si>
    <t>Maryland\St. Mary's</t>
  </si>
  <si>
    <t>Maryland\Allegany</t>
  </si>
  <si>
    <t>Maryland\Garrett</t>
  </si>
  <si>
    <t>Maryland\Washington</t>
  </si>
  <si>
    <t>Maryland\Caroline</t>
  </si>
  <si>
    <t>Maryland\Cecil</t>
  </si>
  <si>
    <t>Maryland\Kent</t>
  </si>
  <si>
    <t>Maryland\Queen Anne's</t>
  </si>
  <si>
    <t>Maryland\Talbot</t>
  </si>
  <si>
    <t>Maryland\Dorchester</t>
  </si>
  <si>
    <t>Maryland\Somerset</t>
  </si>
  <si>
    <t>Maryland\Wicomico</t>
  </si>
  <si>
    <t>Maryland\Worcester</t>
  </si>
  <si>
    <t xml:space="preserve">Estimated market value of land and buildings \ Average per farm </t>
  </si>
  <si>
    <t>Estimated market value of land and buildings \ TOTAL</t>
  </si>
  <si>
    <t>2002-2007</t>
  </si>
  <si>
    <r>
      <t xml:space="preserve">1997 </t>
    </r>
    <r>
      <rPr>
        <b/>
        <sz val="8"/>
        <rFont val="Arial"/>
        <family val="2"/>
      </rPr>
      <t>1</t>
    </r>
  </si>
  <si>
    <r>
      <t xml:space="preserve">2002 </t>
    </r>
    <r>
      <rPr>
        <b/>
        <sz val="8"/>
        <rFont val="Arial"/>
        <family val="2"/>
      </rPr>
      <t>1</t>
    </r>
  </si>
  <si>
    <r>
      <t xml:space="preserve">2007 </t>
    </r>
    <r>
      <rPr>
        <b/>
        <sz val="8"/>
        <rFont val="Arial"/>
        <family val="2"/>
      </rPr>
      <t>1</t>
    </r>
  </si>
  <si>
    <r>
      <t xml:space="preserve">1/ </t>
    </r>
    <r>
      <rPr>
        <sz val="10"/>
        <rFont val="Arial"/>
        <family val="0"/>
      </rPr>
      <t xml:space="preserve"> Figures reported for 1997 and later reflect coverage adjustments to ensure a more accurate report of agriculture in the U.S.  The Figures for 1997 differ</t>
    </r>
  </si>
  <si>
    <t>Prepared by the Maryland Department of Planning, March 2009.</t>
  </si>
  <si>
    <t>Extracted from; 1997, 2002 and 2007 Census of Agriculture.</t>
  </si>
  <si>
    <t>1987-2007</t>
  </si>
  <si>
    <t xml:space="preserve">AVERAGE PER FARM </t>
  </si>
  <si>
    <t>TABLE 8:  ESTIMATED MARKET VALUE OF LAND AND BUILDINGS FOR MARYLAND AND ITS JURISDICTIONS /1</t>
  </si>
  <si>
    <r>
      <t xml:space="preserve">    from those orignally reported as part of the 1997 Census of Agriculture.  </t>
    </r>
    <r>
      <rPr>
        <b/>
        <sz val="10"/>
        <rFont val="Arial"/>
        <family val="2"/>
      </rPr>
      <t xml:space="preserve">Data for 1997 and later are not directly comparable to 1987 and 1992 data. 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</si>
</sst>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3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165" fontId="1" fillId="0" borderId="13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1" fillId="0" borderId="0" xfId="0" applyFont="1" applyBorder="1" applyAlignment="1">
      <alignment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3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 horizontal="right"/>
    </xf>
    <xf numFmtId="164" fontId="0" fillId="0" borderId="11" xfId="0" applyNumberFormat="1" applyFill="1" applyBorder="1" applyAlignment="1">
      <alignment horizontal="right"/>
    </xf>
    <xf numFmtId="164" fontId="0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165" fontId="0" fillId="0" borderId="11" xfId="0" applyNumberFormat="1" applyBorder="1" applyAlignment="1">
      <alignment horizontal="right"/>
    </xf>
    <xf numFmtId="165" fontId="0" fillId="0" borderId="14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5" fontId="0" fillId="0" borderId="11" xfId="0" applyNumberFormat="1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20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/>
    </xf>
    <xf numFmtId="164" fontId="20" fillId="0" borderId="0" xfId="0" applyNumberFormat="1" applyFont="1" applyFill="1" applyBorder="1" applyAlignment="1">
      <alignment wrapText="1"/>
    </xf>
    <xf numFmtId="164" fontId="0" fillId="0" borderId="0" xfId="0" applyNumberFormat="1" applyAlignment="1">
      <alignment/>
    </xf>
    <xf numFmtId="164" fontId="21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 wrapText="1"/>
    </xf>
    <xf numFmtId="3" fontId="0" fillId="0" borderId="0" xfId="0" applyNumberFormat="1" applyAlignment="1">
      <alignment/>
    </xf>
    <xf numFmtId="3" fontId="2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Z5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2" customWidth="1"/>
    <col min="2" max="2" width="32.57421875" style="2" customWidth="1"/>
    <col min="3" max="3" width="9.57421875" style="2" bestFit="1" customWidth="1"/>
    <col min="4" max="4" width="10.140625" style="2" customWidth="1"/>
    <col min="5" max="7" width="10.140625" style="2" bestFit="1" customWidth="1"/>
    <col min="8" max="8" width="1.7109375" style="2" customWidth="1"/>
    <col min="9" max="9" width="10.8515625" style="2" customWidth="1"/>
    <col min="10" max="12" width="9.7109375" style="2" customWidth="1"/>
    <col min="13" max="13" width="1.7109375" style="2" customWidth="1"/>
    <col min="14" max="17" width="9.57421875" style="2" bestFit="1" customWidth="1"/>
    <col min="18" max="18" width="10.140625" style="2" bestFit="1" customWidth="1"/>
    <col min="19" max="19" width="9.57421875" style="2" bestFit="1" customWidth="1"/>
    <col min="20" max="16384" width="9.140625" style="2" customWidth="1"/>
  </cols>
  <sheetData>
    <row r="2" spans="2:19" ht="15.75" customHeight="1">
      <c r="B2" s="53" t="s">
        <v>82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2:19" ht="15.75" customHeight="1">
      <c r="B3" s="53" t="s">
        <v>81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2:19" ht="5.25" customHeight="1">
      <c r="B4"/>
      <c r="C4"/>
      <c r="D4" s="1"/>
      <c r="E4"/>
      <c r="F4"/>
      <c r="G4"/>
      <c r="H4"/>
      <c r="I4"/>
      <c r="J4"/>
      <c r="K4"/>
      <c r="L4"/>
      <c r="M4"/>
      <c r="N4" s="1"/>
      <c r="O4"/>
      <c r="P4"/>
      <c r="Q4"/>
      <c r="S4"/>
    </row>
    <row r="5" spans="14:19" ht="12.75">
      <c r="N5" s="3"/>
      <c r="O5" s="3"/>
      <c r="P5" s="3"/>
      <c r="Q5" s="3"/>
      <c r="R5" s="4"/>
      <c r="S5" s="3" t="s">
        <v>0</v>
      </c>
    </row>
    <row r="6" spans="8:19" ht="13.5" thickBot="1">
      <c r="H6" s="5"/>
      <c r="I6" s="52" t="s">
        <v>1</v>
      </c>
      <c r="J6" s="52"/>
      <c r="K6" s="52"/>
      <c r="L6" s="52"/>
      <c r="M6" s="5"/>
      <c r="N6" s="50" t="s">
        <v>2</v>
      </c>
      <c r="O6" s="50"/>
      <c r="P6" s="50"/>
      <c r="Q6" s="51"/>
      <c r="R6" s="7" t="s">
        <v>1</v>
      </c>
      <c r="S6" s="6" t="s">
        <v>1</v>
      </c>
    </row>
    <row r="7" spans="3:19" ht="12.75">
      <c r="C7" s="8">
        <v>1987</v>
      </c>
      <c r="D7" s="8">
        <v>1992</v>
      </c>
      <c r="E7" s="8" t="s">
        <v>74</v>
      </c>
      <c r="F7" s="8" t="s">
        <v>75</v>
      </c>
      <c r="G7" s="8" t="s">
        <v>76</v>
      </c>
      <c r="H7" s="9"/>
      <c r="I7" s="8" t="s">
        <v>3</v>
      </c>
      <c r="J7" s="8" t="s">
        <v>4</v>
      </c>
      <c r="K7" s="8" t="s">
        <v>5</v>
      </c>
      <c r="L7" s="8" t="s">
        <v>73</v>
      </c>
      <c r="M7" s="8"/>
      <c r="N7" s="8" t="s">
        <v>3</v>
      </c>
      <c r="O7" s="8" t="s">
        <v>4</v>
      </c>
      <c r="P7" s="8" t="s">
        <v>5</v>
      </c>
      <c r="Q7" s="39" t="s">
        <v>73</v>
      </c>
      <c r="R7" s="10" t="s">
        <v>80</v>
      </c>
      <c r="S7" s="10" t="s">
        <v>80</v>
      </c>
    </row>
    <row r="8" spans="3:19" ht="12.75">
      <c r="C8" s="11" t="s">
        <v>6</v>
      </c>
      <c r="D8" s="11" t="s">
        <v>6</v>
      </c>
      <c r="E8" s="11" t="s">
        <v>6</v>
      </c>
      <c r="F8" s="11" t="s">
        <v>6</v>
      </c>
      <c r="G8" s="11" t="s">
        <v>6</v>
      </c>
      <c r="H8" s="9"/>
      <c r="I8" s="11" t="s">
        <v>6</v>
      </c>
      <c r="J8" s="11" t="s">
        <v>6</v>
      </c>
      <c r="K8" s="11" t="s">
        <v>6</v>
      </c>
      <c r="L8" s="11" t="s">
        <v>6</v>
      </c>
      <c r="M8" s="9"/>
      <c r="N8" s="11" t="s">
        <v>6</v>
      </c>
      <c r="O8" s="11" t="s">
        <v>6</v>
      </c>
      <c r="P8" s="11" t="s">
        <v>6</v>
      </c>
      <c r="Q8" s="17" t="s">
        <v>6</v>
      </c>
      <c r="R8" s="11" t="s">
        <v>6</v>
      </c>
      <c r="S8" s="11" t="s">
        <v>6</v>
      </c>
    </row>
    <row r="9" spans="2:19" ht="12.75">
      <c r="B9" s="12" t="s">
        <v>7</v>
      </c>
      <c r="C9" s="13">
        <v>366788</v>
      </c>
      <c r="D9" s="13">
        <v>503828</v>
      </c>
      <c r="E9" s="13">
        <v>537600</v>
      </c>
      <c r="F9" s="14">
        <v>694061</v>
      </c>
      <c r="G9" s="14">
        <v>1124529.4492753623</v>
      </c>
      <c r="H9" s="14"/>
      <c r="I9" s="13">
        <v>137040</v>
      </c>
      <c r="J9" s="13">
        <v>33772</v>
      </c>
      <c r="K9" s="13">
        <v>156461</v>
      </c>
      <c r="L9" s="13">
        <f>G9-F9</f>
        <v>430468.4492753623</v>
      </c>
      <c r="M9" s="15"/>
      <c r="N9" s="16">
        <v>0.3736218196887575</v>
      </c>
      <c r="O9" s="16">
        <v>0.06703081210254293</v>
      </c>
      <c r="P9" s="16">
        <v>0.2910360863095238</v>
      </c>
      <c r="Q9" s="17">
        <f>L9/F9</f>
        <v>0.6202170259895922</v>
      </c>
      <c r="R9" s="18">
        <f>G9-C9</f>
        <v>757741.4492753623</v>
      </c>
      <c r="S9" s="19">
        <f>R9/C9</f>
        <v>2.065883969146652</v>
      </c>
    </row>
    <row r="10" spans="3:19" ht="12" customHeight="1">
      <c r="C10" s="20"/>
      <c r="D10" s="20"/>
      <c r="E10" s="20"/>
      <c r="F10" s="20"/>
      <c r="G10" s="20"/>
      <c r="H10" s="20"/>
      <c r="I10" s="20"/>
      <c r="J10" s="20"/>
      <c r="K10" s="20"/>
      <c r="L10" s="13"/>
      <c r="M10" s="9"/>
      <c r="N10" s="9"/>
      <c r="O10" s="8"/>
      <c r="P10" s="9"/>
      <c r="Q10" s="17"/>
      <c r="R10" s="20"/>
      <c r="S10" s="9"/>
    </row>
    <row r="11" spans="2:182" ht="12.75">
      <c r="B11" s="21" t="s">
        <v>8</v>
      </c>
      <c r="C11" s="13">
        <v>352167.1779141104</v>
      </c>
      <c r="D11" s="13">
        <v>493372.7691421992</v>
      </c>
      <c r="E11" s="13">
        <v>517661.2233600886</v>
      </c>
      <c r="F11" s="13">
        <v>662195.4476479514</v>
      </c>
      <c r="G11" s="13">
        <v>1008823.5514328808</v>
      </c>
      <c r="H11" s="13"/>
      <c r="I11" s="13">
        <v>141205.59122808877</v>
      </c>
      <c r="J11" s="13">
        <v>24288.454217889404</v>
      </c>
      <c r="K11" s="13">
        <v>144534.22428786283</v>
      </c>
      <c r="L11" s="13">
        <f aca="true" t="shared" si="0" ref="L11:L51">G11-F11</f>
        <v>346628.1037849294</v>
      </c>
      <c r="M11" s="15"/>
      <c r="N11" s="16">
        <v>0.40096181610237175</v>
      </c>
      <c r="O11" s="16">
        <v>0.049229417870221004</v>
      </c>
      <c r="P11" s="16">
        <v>0.27920620236861715</v>
      </c>
      <c r="Q11" s="17">
        <f aca="true" t="shared" si="1" ref="Q11:Q51">L11/F11</f>
        <v>0.523452864280653</v>
      </c>
      <c r="R11" s="18">
        <f>G11-C11</f>
        <v>656656.3735187703</v>
      </c>
      <c r="S11" s="19">
        <f>R11/C11</f>
        <v>1.8646154857705717</v>
      </c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</row>
    <row r="12" spans="3:19" ht="12" customHeight="1">
      <c r="C12" s="20"/>
      <c r="D12" s="20"/>
      <c r="E12" s="20"/>
      <c r="F12" s="20"/>
      <c r="G12" s="20"/>
      <c r="H12" s="20"/>
      <c r="I12" s="20"/>
      <c r="J12" s="20"/>
      <c r="K12" s="20"/>
      <c r="L12" s="13"/>
      <c r="M12" s="9"/>
      <c r="N12" s="9"/>
      <c r="O12" s="9"/>
      <c r="P12" s="9"/>
      <c r="Q12" s="17"/>
      <c r="R12" s="20"/>
      <c r="S12" s="9"/>
    </row>
    <row r="13" spans="2:19" ht="12.75">
      <c r="B13" s="2" t="s">
        <v>9</v>
      </c>
      <c r="C13" s="20">
        <v>332348</v>
      </c>
      <c r="D13" s="20">
        <v>339486</v>
      </c>
      <c r="E13" s="20">
        <v>460863</v>
      </c>
      <c r="F13" s="22">
        <v>566783</v>
      </c>
      <c r="G13" s="22">
        <v>1024267</v>
      </c>
      <c r="H13" s="22"/>
      <c r="I13" s="20">
        <v>7138</v>
      </c>
      <c r="J13" s="20">
        <v>121377</v>
      </c>
      <c r="K13" s="23">
        <v>105920</v>
      </c>
      <c r="L13" s="23">
        <f t="shared" si="0"/>
        <v>457484</v>
      </c>
      <c r="M13" s="24"/>
      <c r="N13" s="25">
        <v>0.021477487452910806</v>
      </c>
      <c r="O13" s="25">
        <v>0.357531680246019</v>
      </c>
      <c r="P13" s="37">
        <v>0.22982968908330675</v>
      </c>
      <c r="Q13" s="26">
        <f t="shared" si="1"/>
        <v>0.8071590008874648</v>
      </c>
      <c r="R13" s="23">
        <f>G13-C13</f>
        <v>691919</v>
      </c>
      <c r="S13" s="37">
        <f>R13/C13</f>
        <v>2.0819111292982053</v>
      </c>
    </row>
    <row r="14" spans="2:19" ht="12.75">
      <c r="B14" s="27" t="s">
        <v>10</v>
      </c>
      <c r="C14" s="20">
        <v>357755</v>
      </c>
      <c r="D14" s="20">
        <v>522026</v>
      </c>
      <c r="E14" s="20">
        <v>428357</v>
      </c>
      <c r="F14" s="22">
        <v>614858</v>
      </c>
      <c r="G14" s="22">
        <v>959869</v>
      </c>
      <c r="H14" s="22"/>
      <c r="I14" s="20">
        <v>164271</v>
      </c>
      <c r="J14" s="20">
        <v>-93669</v>
      </c>
      <c r="K14" s="23">
        <v>186501</v>
      </c>
      <c r="L14" s="23">
        <f t="shared" si="0"/>
        <v>345011</v>
      </c>
      <c r="M14" s="24"/>
      <c r="N14" s="25">
        <v>0.4591717795698173</v>
      </c>
      <c r="O14" s="25">
        <v>-0.1794335914303119</v>
      </c>
      <c r="P14" s="37">
        <v>0.4353868385482203</v>
      </c>
      <c r="Q14" s="26">
        <f t="shared" si="1"/>
        <v>0.5611230560552193</v>
      </c>
      <c r="R14" s="23">
        <f>G14-C14</f>
        <v>602114</v>
      </c>
      <c r="S14" s="37">
        <f>R14/C14</f>
        <v>1.68303447890316</v>
      </c>
    </row>
    <row r="15" spans="2:19" ht="12.75">
      <c r="B15" s="27" t="s">
        <v>11</v>
      </c>
      <c r="C15" s="20">
        <v>329077</v>
      </c>
      <c r="D15" s="20">
        <v>520562</v>
      </c>
      <c r="E15" s="20">
        <v>525748</v>
      </c>
      <c r="F15" s="22">
        <v>751710</v>
      </c>
      <c r="G15" s="22">
        <v>974324</v>
      </c>
      <c r="H15" s="22"/>
      <c r="I15" s="20">
        <v>191485</v>
      </c>
      <c r="J15" s="20">
        <v>5186</v>
      </c>
      <c r="K15" s="23">
        <v>225962</v>
      </c>
      <c r="L15" s="23">
        <f t="shared" si="0"/>
        <v>222614</v>
      </c>
      <c r="M15" s="24"/>
      <c r="N15" s="25">
        <v>0.5818850907234477</v>
      </c>
      <c r="O15" s="25">
        <v>0.009962309964999366</v>
      </c>
      <c r="P15" s="37">
        <v>0.42979145902599725</v>
      </c>
      <c r="Q15" s="26">
        <f t="shared" si="1"/>
        <v>0.29614345957882693</v>
      </c>
      <c r="R15" s="23">
        <f>G15-C15</f>
        <v>645247</v>
      </c>
      <c r="S15" s="37">
        <f>R15/C15</f>
        <v>1.9607781765361907</v>
      </c>
    </row>
    <row r="16" spans="2:19" ht="12.75">
      <c r="B16" s="27" t="s">
        <v>12</v>
      </c>
      <c r="C16" s="20">
        <v>344590</v>
      </c>
      <c r="D16" s="20">
        <v>520778</v>
      </c>
      <c r="E16" s="22">
        <v>559979</v>
      </c>
      <c r="F16" s="22">
        <v>610832</v>
      </c>
      <c r="G16" s="22">
        <v>1037882</v>
      </c>
      <c r="H16" s="22"/>
      <c r="I16" s="20">
        <v>176188</v>
      </c>
      <c r="J16" s="20">
        <v>39201</v>
      </c>
      <c r="K16" s="23">
        <v>50853</v>
      </c>
      <c r="L16" s="23">
        <f t="shared" si="0"/>
        <v>427050</v>
      </c>
      <c r="M16" s="24"/>
      <c r="N16" s="25">
        <v>0.5112974839664529</v>
      </c>
      <c r="O16" s="25">
        <v>0.07527391710095281</v>
      </c>
      <c r="P16" s="37">
        <v>0.09081233403395485</v>
      </c>
      <c r="Q16" s="26">
        <f t="shared" si="1"/>
        <v>0.6991284019173848</v>
      </c>
      <c r="R16" s="23">
        <f>G16-C16</f>
        <v>693292</v>
      </c>
      <c r="S16" s="37">
        <f>R16/C16</f>
        <v>2.011933021852056</v>
      </c>
    </row>
    <row r="17" spans="2:19" ht="12.75">
      <c r="B17" s="27" t="s">
        <v>13</v>
      </c>
      <c r="C17" s="20">
        <v>446488</v>
      </c>
      <c r="D17" s="20">
        <v>492252</v>
      </c>
      <c r="E17" s="22">
        <v>695895</v>
      </c>
      <c r="F17" s="22">
        <v>717316</v>
      </c>
      <c r="G17" s="22">
        <v>1158349</v>
      </c>
      <c r="H17" s="22"/>
      <c r="I17" s="20">
        <v>45764</v>
      </c>
      <c r="J17" s="20">
        <v>203643</v>
      </c>
      <c r="K17" s="23">
        <v>21421</v>
      </c>
      <c r="L17" s="23">
        <f t="shared" si="0"/>
        <v>441033</v>
      </c>
      <c r="M17" s="24"/>
      <c r="N17" s="25">
        <v>0.10249771550411209</v>
      </c>
      <c r="O17" s="25">
        <v>0.41369664318276006</v>
      </c>
      <c r="P17" s="37">
        <v>0.030781942678133913</v>
      </c>
      <c r="Q17" s="26">
        <f t="shared" si="1"/>
        <v>0.6148378120660908</v>
      </c>
      <c r="R17" s="23">
        <f>G17-C17</f>
        <v>711861</v>
      </c>
      <c r="S17" s="37">
        <f>R17/C17</f>
        <v>1.5943563992761283</v>
      </c>
    </row>
    <row r="18" spans="2:19" ht="12.75">
      <c r="B18" s="27" t="s">
        <v>14</v>
      </c>
      <c r="C18" s="20" t="s">
        <v>15</v>
      </c>
      <c r="D18" s="20" t="s">
        <v>15</v>
      </c>
      <c r="E18" s="20" t="s">
        <v>15</v>
      </c>
      <c r="F18" s="20" t="s">
        <v>15</v>
      </c>
      <c r="G18" s="20"/>
      <c r="H18" s="20"/>
      <c r="I18" s="20" t="s">
        <v>15</v>
      </c>
      <c r="J18" s="20" t="s">
        <v>15</v>
      </c>
      <c r="K18" s="20" t="s">
        <v>15</v>
      </c>
      <c r="L18" s="20" t="s">
        <v>15</v>
      </c>
      <c r="M18" s="9"/>
      <c r="N18" s="9" t="s">
        <v>15</v>
      </c>
      <c r="O18" s="9" t="s">
        <v>15</v>
      </c>
      <c r="P18" s="9" t="s">
        <v>15</v>
      </c>
      <c r="Q18" s="26" t="s">
        <v>15</v>
      </c>
      <c r="R18" s="20"/>
      <c r="S18" s="9"/>
    </row>
    <row r="19" spans="3:19" ht="12" customHeight="1">
      <c r="C19" s="20"/>
      <c r="D19" s="20"/>
      <c r="E19" s="20"/>
      <c r="F19" s="20"/>
      <c r="G19" s="20"/>
      <c r="H19" s="20"/>
      <c r="I19" s="20"/>
      <c r="J19" s="20"/>
      <c r="K19" s="20"/>
      <c r="L19" s="13"/>
      <c r="M19" s="9"/>
      <c r="N19" s="9"/>
      <c r="O19" s="9"/>
      <c r="P19" s="9"/>
      <c r="Q19" s="17"/>
      <c r="R19" s="20"/>
      <c r="S19" s="9"/>
    </row>
    <row r="20" spans="2:182" ht="12.75">
      <c r="B20" s="28" t="s">
        <v>16</v>
      </c>
      <c r="C20" s="13">
        <v>411894.3031171623</v>
      </c>
      <c r="D20" s="13">
        <v>582456.0618388935</v>
      </c>
      <c r="E20" s="13">
        <v>575867.4509803922</v>
      </c>
      <c r="F20" s="13">
        <v>752739.281074058</v>
      </c>
      <c r="G20" s="13">
        <v>1129234.8242220352</v>
      </c>
      <c r="H20" s="13"/>
      <c r="I20" s="13">
        <v>520703</v>
      </c>
      <c r="J20" s="13">
        <v>-58895</v>
      </c>
      <c r="K20" s="18">
        <v>176871.83009366586</v>
      </c>
      <c r="L20" s="13">
        <f t="shared" si="0"/>
        <v>376495.5431479772</v>
      </c>
      <c r="M20" s="29"/>
      <c r="N20" s="16">
        <v>0.41409108460821625</v>
      </c>
      <c r="O20" s="16">
        <v>-0.011311773179422563</v>
      </c>
      <c r="P20" s="19">
        <v>0.30713982843195664</v>
      </c>
      <c r="Q20" s="17">
        <f t="shared" si="1"/>
        <v>0.5001672592544507</v>
      </c>
      <c r="R20" s="18">
        <f>G20-C20</f>
        <v>717340.5211048729</v>
      </c>
      <c r="S20" s="19">
        <f>R20/C20</f>
        <v>1.7415645608014811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</row>
    <row r="21" spans="3:19" ht="12" customHeight="1">
      <c r="C21" s="20"/>
      <c r="D21" s="20"/>
      <c r="E21" s="20"/>
      <c r="F21" s="20"/>
      <c r="G21" s="20"/>
      <c r="H21" s="20"/>
      <c r="I21" s="20"/>
      <c r="J21" s="20"/>
      <c r="K21" s="20"/>
      <c r="L21" s="13"/>
      <c r="M21" s="9"/>
      <c r="N21" s="9"/>
      <c r="O21" s="9"/>
      <c r="P21" s="9"/>
      <c r="Q21" s="17"/>
      <c r="R21" s="20"/>
      <c r="S21" s="9"/>
    </row>
    <row r="22" spans="2:19" ht="12.75">
      <c r="B22" s="27" t="s">
        <v>17</v>
      </c>
      <c r="C22" s="20">
        <v>420302</v>
      </c>
      <c r="D22" s="20">
        <v>578279</v>
      </c>
      <c r="E22" s="20">
        <v>593358</v>
      </c>
      <c r="F22" s="22">
        <v>754746</v>
      </c>
      <c r="G22" s="22">
        <v>1169355</v>
      </c>
      <c r="H22" s="22"/>
      <c r="I22" s="20">
        <v>157977</v>
      </c>
      <c r="J22" s="20">
        <v>15079</v>
      </c>
      <c r="K22" s="23">
        <v>161388</v>
      </c>
      <c r="L22" s="23">
        <f t="shared" si="0"/>
        <v>414609</v>
      </c>
      <c r="M22" s="24"/>
      <c r="N22" s="25">
        <v>0.3758654491294355</v>
      </c>
      <c r="O22" s="25">
        <v>0.02607564860560387</v>
      </c>
      <c r="P22" s="37">
        <v>0.27199093970250676</v>
      </c>
      <c r="Q22" s="26">
        <f t="shared" si="1"/>
        <v>0.5493358030383731</v>
      </c>
      <c r="R22" s="23">
        <f>G22-C22</f>
        <v>749053</v>
      </c>
      <c r="S22" s="37">
        <f>R22/C22</f>
        <v>1.78217805292385</v>
      </c>
    </row>
    <row r="23" spans="2:19" ht="12.75">
      <c r="B23" s="27" t="s">
        <v>18</v>
      </c>
      <c r="C23" s="20">
        <v>587159</v>
      </c>
      <c r="D23" s="20">
        <v>787024</v>
      </c>
      <c r="E23" s="20">
        <v>633894</v>
      </c>
      <c r="F23" s="22">
        <v>793623</v>
      </c>
      <c r="G23" s="22">
        <v>1156957</v>
      </c>
      <c r="H23" s="22"/>
      <c r="I23" s="20">
        <v>199865</v>
      </c>
      <c r="J23" s="20">
        <v>-153130</v>
      </c>
      <c r="K23" s="23">
        <v>159729</v>
      </c>
      <c r="L23" s="23">
        <f t="shared" si="0"/>
        <v>363334</v>
      </c>
      <c r="M23" s="24"/>
      <c r="N23" s="25">
        <v>0.34039331765331027</v>
      </c>
      <c r="O23" s="25">
        <v>-0.19456839943889895</v>
      </c>
      <c r="P23" s="37">
        <v>0.251980615055514</v>
      </c>
      <c r="Q23" s="26">
        <f t="shared" si="1"/>
        <v>0.4578168727468836</v>
      </c>
      <c r="R23" s="23">
        <f>G23-C23</f>
        <v>569798</v>
      </c>
      <c r="S23" s="37">
        <f>R23/C23</f>
        <v>0.9704321997959667</v>
      </c>
    </row>
    <row r="24" spans="2:19" ht="12.75">
      <c r="B24" s="27" t="s">
        <v>19</v>
      </c>
      <c r="C24" s="20">
        <v>220789</v>
      </c>
      <c r="D24" s="20">
        <v>383650</v>
      </c>
      <c r="E24" s="20">
        <v>462806</v>
      </c>
      <c r="F24" s="22">
        <v>694515</v>
      </c>
      <c r="G24" s="22">
        <v>933487</v>
      </c>
      <c r="H24" s="22"/>
      <c r="I24" s="20">
        <v>162861</v>
      </c>
      <c r="J24" s="20">
        <v>79156</v>
      </c>
      <c r="K24" s="23">
        <v>231709</v>
      </c>
      <c r="L24" s="23">
        <f t="shared" si="0"/>
        <v>238972</v>
      </c>
      <c r="M24" s="24"/>
      <c r="N24" s="25">
        <v>0.7376318566595256</v>
      </c>
      <c r="O24" s="25">
        <v>0.2063234719145054</v>
      </c>
      <c r="P24" s="37">
        <v>0.5006611841678803</v>
      </c>
      <c r="Q24" s="26">
        <f t="shared" si="1"/>
        <v>0.34408472099234716</v>
      </c>
      <c r="R24" s="23">
        <f>G24-C24</f>
        <v>712698</v>
      </c>
      <c r="S24" s="37">
        <f>R24/C24</f>
        <v>3.227959726254478</v>
      </c>
    </row>
    <row r="25" spans="3:19" ht="12.75">
      <c r="C25" s="20"/>
      <c r="D25" s="20"/>
      <c r="E25" s="20"/>
      <c r="F25" s="20"/>
      <c r="G25" s="20"/>
      <c r="H25" s="20"/>
      <c r="I25" s="20"/>
      <c r="J25" s="20"/>
      <c r="K25" s="20"/>
      <c r="L25" s="13"/>
      <c r="M25" s="9"/>
      <c r="N25" s="9"/>
      <c r="O25" s="9"/>
      <c r="P25" s="9"/>
      <c r="Q25" s="17"/>
      <c r="R25" s="20"/>
      <c r="S25" s="9"/>
    </row>
    <row r="26" spans="2:182" ht="12.75">
      <c r="B26" s="21" t="s">
        <v>20</v>
      </c>
      <c r="C26" s="13">
        <v>227291.91863661353</v>
      </c>
      <c r="D26" s="13">
        <v>335953.4735500319</v>
      </c>
      <c r="E26" s="13">
        <v>347432.486631016</v>
      </c>
      <c r="F26" s="13">
        <v>439707.31707317074</v>
      </c>
      <c r="G26" s="13">
        <v>822406.2178217822</v>
      </c>
      <c r="H26" s="13"/>
      <c r="I26" s="13">
        <v>344449</v>
      </c>
      <c r="J26" s="13">
        <v>44249</v>
      </c>
      <c r="K26" s="18">
        <v>92274.83044215472</v>
      </c>
      <c r="L26" s="13">
        <f t="shared" si="0"/>
        <v>382698.9007486115</v>
      </c>
      <c r="M26" s="29"/>
      <c r="N26" s="16">
        <v>0.4780704723916855</v>
      </c>
      <c r="O26" s="16">
        <v>0.03416846076834686</v>
      </c>
      <c r="P26" s="19">
        <v>0.26559068018343784</v>
      </c>
      <c r="Q26" s="17">
        <f t="shared" si="1"/>
        <v>0.8703491752103989</v>
      </c>
      <c r="R26" s="18">
        <f>G26-C26</f>
        <v>595114.2991851687</v>
      </c>
      <c r="S26" s="19">
        <f>R26/C26</f>
        <v>2.618281823458127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</row>
    <row r="27" spans="3:19" ht="12" customHeight="1">
      <c r="C27" s="20"/>
      <c r="D27" s="20"/>
      <c r="E27" s="20"/>
      <c r="F27" s="20"/>
      <c r="G27" s="20"/>
      <c r="H27" s="20"/>
      <c r="I27" s="20"/>
      <c r="J27" s="20"/>
      <c r="K27" s="20"/>
      <c r="L27" s="13"/>
      <c r="M27" s="9"/>
      <c r="N27" s="9"/>
      <c r="O27" s="9"/>
      <c r="P27" s="9"/>
      <c r="Q27" s="17"/>
      <c r="R27" s="20"/>
      <c r="S27" s="9"/>
    </row>
    <row r="28" spans="2:19" ht="12.75">
      <c r="B28" s="27" t="s">
        <v>21</v>
      </c>
      <c r="C28" s="20">
        <v>237760</v>
      </c>
      <c r="D28" s="20">
        <v>367263</v>
      </c>
      <c r="E28" s="20">
        <v>369552</v>
      </c>
      <c r="F28" s="22">
        <v>410285</v>
      </c>
      <c r="G28" s="22">
        <v>825428</v>
      </c>
      <c r="H28" s="22"/>
      <c r="I28" s="20">
        <v>129503</v>
      </c>
      <c r="J28" s="20">
        <v>2289</v>
      </c>
      <c r="K28" s="23">
        <v>40733</v>
      </c>
      <c r="L28" s="23">
        <f t="shared" si="0"/>
        <v>415143</v>
      </c>
      <c r="M28" s="24"/>
      <c r="N28" s="25">
        <v>0.5446795087483176</v>
      </c>
      <c r="O28" s="25">
        <v>0.0062325908136675896</v>
      </c>
      <c r="P28" s="37">
        <v>0.11022264796293892</v>
      </c>
      <c r="Q28" s="26">
        <f t="shared" si="1"/>
        <v>1.0118405498616816</v>
      </c>
      <c r="R28" s="23">
        <f>G28-C28</f>
        <v>587668</v>
      </c>
      <c r="S28" s="37">
        <f>R28/C28</f>
        <v>2.471685733512786</v>
      </c>
    </row>
    <row r="29" spans="2:19" ht="12.75">
      <c r="B29" s="27" t="s">
        <v>22</v>
      </c>
      <c r="C29" s="20">
        <v>232767</v>
      </c>
      <c r="D29" s="20">
        <v>380124</v>
      </c>
      <c r="E29" s="20">
        <v>423528</v>
      </c>
      <c r="F29" s="22">
        <v>504614</v>
      </c>
      <c r="G29" s="22">
        <v>846793</v>
      </c>
      <c r="H29" s="22"/>
      <c r="I29" s="20">
        <v>147357</v>
      </c>
      <c r="J29" s="20">
        <v>43404</v>
      </c>
      <c r="K29" s="23">
        <v>81086</v>
      </c>
      <c r="L29" s="23">
        <f t="shared" si="0"/>
        <v>342179</v>
      </c>
      <c r="M29" s="24"/>
      <c r="N29" s="25">
        <v>0.6330665429377875</v>
      </c>
      <c r="O29" s="25">
        <v>0.11418379265713294</v>
      </c>
      <c r="P29" s="37">
        <v>0.19145369373453466</v>
      </c>
      <c r="Q29" s="26">
        <f t="shared" si="1"/>
        <v>0.6781004886903653</v>
      </c>
      <c r="R29" s="23">
        <f>G29-C29</f>
        <v>614026</v>
      </c>
      <c r="S29" s="37">
        <f>R29/C29</f>
        <v>2.6379426636937366</v>
      </c>
    </row>
    <row r="30" spans="2:19" ht="12.75">
      <c r="B30" s="27" t="s">
        <v>23</v>
      </c>
      <c r="C30" s="20">
        <v>216780</v>
      </c>
      <c r="D30" s="20">
        <v>284369</v>
      </c>
      <c r="E30" s="20">
        <v>282925</v>
      </c>
      <c r="F30" s="22">
        <v>409009</v>
      </c>
      <c r="G30" s="22">
        <v>804658</v>
      </c>
      <c r="H30" s="22"/>
      <c r="I30" s="20">
        <v>67589</v>
      </c>
      <c r="J30" s="20">
        <v>-1444</v>
      </c>
      <c r="K30" s="23">
        <v>126084</v>
      </c>
      <c r="L30" s="23">
        <f t="shared" si="0"/>
        <v>395649</v>
      </c>
      <c r="M30" s="24"/>
      <c r="N30" s="25">
        <v>0.31178614263308424</v>
      </c>
      <c r="O30" s="25">
        <v>-0.00507790933610907</v>
      </c>
      <c r="P30" s="37">
        <v>0.4456446054608112</v>
      </c>
      <c r="Q30" s="26">
        <f t="shared" si="1"/>
        <v>0.9673356820999048</v>
      </c>
      <c r="R30" s="23">
        <f>G30-C30</f>
        <v>587878</v>
      </c>
      <c r="S30" s="37">
        <f>R30/C30</f>
        <v>2.711864563151582</v>
      </c>
    </row>
    <row r="31" spans="3:19" ht="12.75">
      <c r="C31" s="20"/>
      <c r="D31" s="20"/>
      <c r="E31" s="20"/>
      <c r="F31" s="20"/>
      <c r="G31" s="20"/>
      <c r="H31" s="20"/>
      <c r="I31" s="20"/>
      <c r="J31" s="20"/>
      <c r="K31" s="20"/>
      <c r="L31" s="13"/>
      <c r="M31" s="9"/>
      <c r="N31" s="9"/>
      <c r="O31" s="9"/>
      <c r="P31" s="9"/>
      <c r="Q31" s="17"/>
      <c r="R31" s="20"/>
      <c r="S31" s="9"/>
    </row>
    <row r="32" spans="2:182" ht="12.75">
      <c r="B32" s="21" t="s">
        <v>24</v>
      </c>
      <c r="C32" s="13">
        <v>227527.5330396476</v>
      </c>
      <c r="D32" s="13">
        <v>292188.9290012034</v>
      </c>
      <c r="E32" s="13">
        <v>324646.63726571115</v>
      </c>
      <c r="F32" s="13">
        <v>442791.0005920663</v>
      </c>
      <c r="G32" s="13">
        <v>866572.7910038398</v>
      </c>
      <c r="H32" s="13"/>
      <c r="I32" s="13">
        <v>160426</v>
      </c>
      <c r="J32" s="13">
        <v>138481</v>
      </c>
      <c r="K32" s="18">
        <v>118144.36332635517</v>
      </c>
      <c r="L32" s="13">
        <f t="shared" si="0"/>
        <v>423781.7904117735</v>
      </c>
      <c r="M32" s="29"/>
      <c r="N32" s="16">
        <v>0.28419152222025057</v>
      </c>
      <c r="O32" s="16">
        <v>0.11108466147385784</v>
      </c>
      <c r="P32" s="19">
        <v>0.3639167937219643</v>
      </c>
      <c r="Q32" s="17">
        <f t="shared" si="1"/>
        <v>0.9570695652014717</v>
      </c>
      <c r="R32" s="18">
        <f>G32-C32</f>
        <v>639045.2579641922</v>
      </c>
      <c r="S32" s="19">
        <f>R32/C32</f>
        <v>2.8086502298288267</v>
      </c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</row>
    <row r="33" spans="3:19" ht="12" customHeight="1">
      <c r="C33" s="20"/>
      <c r="D33" s="20"/>
      <c r="E33" s="20"/>
      <c r="F33" s="20"/>
      <c r="G33" s="20"/>
      <c r="H33" s="20"/>
      <c r="I33" s="20"/>
      <c r="J33" s="20"/>
      <c r="K33" s="20"/>
      <c r="L33" s="13"/>
      <c r="M33" s="9"/>
      <c r="N33" s="9"/>
      <c r="O33" s="9"/>
      <c r="P33" s="9"/>
      <c r="Q33" s="17"/>
      <c r="R33" s="20"/>
      <c r="S33" s="9"/>
    </row>
    <row r="34" spans="2:19" ht="12.75">
      <c r="B34" s="27" t="s">
        <v>25</v>
      </c>
      <c r="C34" s="20">
        <v>152385</v>
      </c>
      <c r="D34" s="20">
        <v>182228</v>
      </c>
      <c r="E34" s="20">
        <v>251600</v>
      </c>
      <c r="F34" s="22">
        <v>315842</v>
      </c>
      <c r="G34" s="22">
        <v>534085</v>
      </c>
      <c r="H34" s="22"/>
      <c r="I34" s="20">
        <v>29843</v>
      </c>
      <c r="J34" s="20">
        <v>69372</v>
      </c>
      <c r="K34" s="23">
        <v>64242</v>
      </c>
      <c r="L34" s="23">
        <f t="shared" si="0"/>
        <v>218243</v>
      </c>
      <c r="M34" s="24"/>
      <c r="N34" s="25">
        <v>0.19583948551366603</v>
      </c>
      <c r="O34" s="25">
        <v>0.3806879294071164</v>
      </c>
      <c r="P34" s="37">
        <v>0.25533386327503976</v>
      </c>
      <c r="Q34" s="26">
        <f t="shared" si="1"/>
        <v>0.6909878990127976</v>
      </c>
      <c r="R34" s="23">
        <f>G34-C34</f>
        <v>381700</v>
      </c>
      <c r="S34" s="37">
        <f>R34/C34</f>
        <v>2.504839715195065</v>
      </c>
    </row>
    <row r="35" spans="2:19" ht="12.75">
      <c r="B35" s="27" t="s">
        <v>26</v>
      </c>
      <c r="C35" s="20">
        <v>180133</v>
      </c>
      <c r="D35" s="20">
        <v>194104</v>
      </c>
      <c r="E35" s="20">
        <v>238372</v>
      </c>
      <c r="F35" s="22">
        <v>306298</v>
      </c>
      <c r="G35" s="22">
        <v>816952</v>
      </c>
      <c r="H35" s="22"/>
      <c r="I35" s="20">
        <v>13971</v>
      </c>
      <c r="J35" s="20">
        <v>44268</v>
      </c>
      <c r="K35" s="23">
        <v>67926</v>
      </c>
      <c r="L35" s="23">
        <f t="shared" si="0"/>
        <v>510654</v>
      </c>
      <c r="M35" s="24"/>
      <c r="N35" s="25">
        <v>0.07755935891813272</v>
      </c>
      <c r="O35" s="25">
        <v>0.22806330626880436</v>
      </c>
      <c r="P35" s="37">
        <v>0.2849579648616448</v>
      </c>
      <c r="Q35" s="26">
        <f t="shared" si="1"/>
        <v>1.6671803276547676</v>
      </c>
      <c r="R35" s="23">
        <f>G35-C35</f>
        <v>636819</v>
      </c>
      <c r="S35" s="37">
        <f>R35/C35</f>
        <v>3.5352711607534433</v>
      </c>
    </row>
    <row r="36" spans="2:19" ht="12.75">
      <c r="B36" s="27" t="s">
        <v>27</v>
      </c>
      <c r="C36" s="20">
        <v>282451</v>
      </c>
      <c r="D36" s="20">
        <v>399063</v>
      </c>
      <c r="E36" s="20">
        <v>423904</v>
      </c>
      <c r="F36" s="22">
        <v>600354</v>
      </c>
      <c r="G36" s="22">
        <v>1025346</v>
      </c>
      <c r="H36" s="22"/>
      <c r="I36" s="20">
        <v>116612</v>
      </c>
      <c r="J36" s="20">
        <v>24841</v>
      </c>
      <c r="K36" s="23">
        <v>176450</v>
      </c>
      <c r="L36" s="23">
        <f t="shared" si="0"/>
        <v>424992</v>
      </c>
      <c r="M36" s="24"/>
      <c r="N36" s="25">
        <v>0.4128574513809475</v>
      </c>
      <c r="O36" s="25">
        <v>0.06224831668182718</v>
      </c>
      <c r="P36" s="37">
        <v>0.4162499056390126</v>
      </c>
      <c r="Q36" s="26">
        <f t="shared" si="1"/>
        <v>0.7079023376208037</v>
      </c>
      <c r="R36" s="23">
        <f>G36-C36</f>
        <v>742895</v>
      </c>
      <c r="S36" s="37">
        <f>R36/C36</f>
        <v>2.6301730211611924</v>
      </c>
    </row>
    <row r="37" spans="3:19" ht="12" customHeight="1">
      <c r="C37" s="20"/>
      <c r="D37" s="20"/>
      <c r="E37" s="13"/>
      <c r="F37" s="20"/>
      <c r="G37" s="20"/>
      <c r="H37" s="20"/>
      <c r="I37" s="20"/>
      <c r="J37" s="20"/>
      <c r="K37" s="20"/>
      <c r="L37" s="13"/>
      <c r="M37" s="9"/>
      <c r="N37" s="9"/>
      <c r="O37" s="9"/>
      <c r="P37" s="9"/>
      <c r="Q37" s="17"/>
      <c r="R37" s="20"/>
      <c r="S37" s="9"/>
    </row>
    <row r="38" spans="2:182" ht="12.75">
      <c r="B38" s="28" t="s">
        <v>28</v>
      </c>
      <c r="C38" s="13">
        <v>610319.0156599552</v>
      </c>
      <c r="D38" s="13">
        <v>804627.9644268774</v>
      </c>
      <c r="E38" s="13">
        <v>876712.7098321343</v>
      </c>
      <c r="F38" s="13">
        <v>1051396.2170233948</v>
      </c>
      <c r="G38" s="13">
        <v>1560370.5800847458</v>
      </c>
      <c r="H38" s="13"/>
      <c r="I38" s="13">
        <v>1171488</v>
      </c>
      <c r="J38" s="13">
        <v>238531</v>
      </c>
      <c r="K38" s="18">
        <v>174683.50719126046</v>
      </c>
      <c r="L38" s="13">
        <f t="shared" si="0"/>
        <v>508974.363061351</v>
      </c>
      <c r="M38" s="29"/>
      <c r="N38" s="16">
        <v>0.31837275880518073</v>
      </c>
      <c r="O38" s="16">
        <v>0.08958767106311248</v>
      </c>
      <c r="P38" s="19">
        <v>0.19924828878630882</v>
      </c>
      <c r="Q38" s="17">
        <f t="shared" si="1"/>
        <v>0.484093774373953</v>
      </c>
      <c r="R38" s="18">
        <f>G38-C38</f>
        <v>950051.5644247906</v>
      </c>
      <c r="S38" s="19">
        <f>R38/C38</f>
        <v>1.5566474909805537</v>
      </c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</row>
    <row r="39" spans="3:19" ht="12" customHeight="1">
      <c r="C39" s="20"/>
      <c r="D39" s="20"/>
      <c r="E39" s="20"/>
      <c r="F39" s="20"/>
      <c r="G39" s="20"/>
      <c r="H39" s="20"/>
      <c r="I39" s="20"/>
      <c r="J39" s="20"/>
      <c r="K39" s="20"/>
      <c r="L39" s="13"/>
      <c r="M39" s="9"/>
      <c r="N39" s="9"/>
      <c r="O39" s="9"/>
      <c r="P39" s="9"/>
      <c r="Q39" s="17"/>
      <c r="R39" s="20"/>
      <c r="S39" s="9"/>
    </row>
    <row r="40" spans="2:19" ht="12.75">
      <c r="B40" s="27" t="s">
        <v>29</v>
      </c>
      <c r="C40" s="20">
        <v>347781</v>
      </c>
      <c r="D40" s="20">
        <v>416274</v>
      </c>
      <c r="E40" s="20">
        <v>487755</v>
      </c>
      <c r="F40" s="22">
        <v>623769</v>
      </c>
      <c r="G40" s="22">
        <v>1260068</v>
      </c>
      <c r="H40" s="22"/>
      <c r="I40" s="20">
        <v>68493</v>
      </c>
      <c r="J40" s="20">
        <v>71481</v>
      </c>
      <c r="K40" s="23">
        <v>136014</v>
      </c>
      <c r="L40" s="23">
        <f t="shared" si="0"/>
        <v>636299</v>
      </c>
      <c r="M40" s="24"/>
      <c r="N40" s="25">
        <v>0.1969429037238952</v>
      </c>
      <c r="O40" s="25">
        <v>0.17171622537078943</v>
      </c>
      <c r="P40" s="37">
        <v>0.2788572131500446</v>
      </c>
      <c r="Q40" s="26">
        <f t="shared" si="1"/>
        <v>1.0200875644669742</v>
      </c>
      <c r="R40" s="23">
        <f>G40-C40</f>
        <v>912287</v>
      </c>
      <c r="S40" s="37">
        <f>R40/C40</f>
        <v>2.6231651527829296</v>
      </c>
    </row>
    <row r="41" spans="2:19" ht="12.75">
      <c r="B41" s="27" t="s">
        <v>30</v>
      </c>
      <c r="C41" s="20">
        <v>484683</v>
      </c>
      <c r="D41" s="20">
        <v>556620</v>
      </c>
      <c r="E41" s="20">
        <v>717701</v>
      </c>
      <c r="F41" s="22">
        <v>976857</v>
      </c>
      <c r="G41" s="22">
        <v>1121597</v>
      </c>
      <c r="H41" s="22"/>
      <c r="I41" s="20">
        <v>71937</v>
      </c>
      <c r="J41" s="20">
        <v>161081</v>
      </c>
      <c r="K41" s="23">
        <v>259156</v>
      </c>
      <c r="L41" s="23">
        <f t="shared" si="0"/>
        <v>144740</v>
      </c>
      <c r="M41" s="24"/>
      <c r="N41" s="25">
        <v>0.14842072034711348</v>
      </c>
      <c r="O41" s="25">
        <v>0.28939132621896446</v>
      </c>
      <c r="P41" s="37">
        <v>0.36109187530740516</v>
      </c>
      <c r="Q41" s="26">
        <f t="shared" si="1"/>
        <v>0.148169076947803</v>
      </c>
      <c r="R41" s="23">
        <f>G41-C41</f>
        <v>636914</v>
      </c>
      <c r="S41" s="37">
        <f>R41/C41</f>
        <v>1.3140836381717536</v>
      </c>
    </row>
    <row r="42" spans="2:19" ht="12.75">
      <c r="B42" s="27" t="s">
        <v>31</v>
      </c>
      <c r="C42" s="20">
        <v>923353</v>
      </c>
      <c r="D42" s="20">
        <v>1068149</v>
      </c>
      <c r="E42" s="20">
        <v>1064170</v>
      </c>
      <c r="F42" s="22">
        <v>1235084</v>
      </c>
      <c r="G42" s="22">
        <v>2076300</v>
      </c>
      <c r="H42" s="22"/>
      <c r="I42" s="20">
        <v>144796</v>
      </c>
      <c r="J42" s="20">
        <v>-3979</v>
      </c>
      <c r="K42" s="23">
        <v>170914</v>
      </c>
      <c r="L42" s="23">
        <f t="shared" si="0"/>
        <v>841216</v>
      </c>
      <c r="M42" s="24"/>
      <c r="N42" s="25">
        <v>0.15681543245107776</v>
      </c>
      <c r="O42" s="25">
        <v>-0.0037251357254465436</v>
      </c>
      <c r="P42" s="37">
        <v>0.1606077976263191</v>
      </c>
      <c r="Q42" s="26">
        <f t="shared" si="1"/>
        <v>0.6811002328586557</v>
      </c>
      <c r="R42" s="23">
        <f>G42-C42</f>
        <v>1152947</v>
      </c>
      <c r="S42" s="37">
        <f>R42/C42</f>
        <v>1.2486524655251026</v>
      </c>
    </row>
    <row r="43" spans="2:19" ht="12.75">
      <c r="B43" s="27" t="s">
        <v>32</v>
      </c>
      <c r="C43" s="20">
        <v>680385</v>
      </c>
      <c r="D43" s="20">
        <v>1022070</v>
      </c>
      <c r="E43" s="22">
        <v>1150438</v>
      </c>
      <c r="F43" s="22">
        <v>1144839</v>
      </c>
      <c r="G43" s="22">
        <v>1631776</v>
      </c>
      <c r="H43" s="22"/>
      <c r="I43" s="20">
        <v>341685</v>
      </c>
      <c r="J43" s="20">
        <v>128368</v>
      </c>
      <c r="K43" s="23">
        <v>-5599</v>
      </c>
      <c r="L43" s="23">
        <f t="shared" si="0"/>
        <v>486937</v>
      </c>
      <c r="M43" s="24"/>
      <c r="N43" s="25">
        <v>0.5021936109702595</v>
      </c>
      <c r="O43" s="25">
        <v>0.12559609420098428</v>
      </c>
      <c r="P43" s="37">
        <v>-0.004866842020169709</v>
      </c>
      <c r="Q43" s="26">
        <f t="shared" si="1"/>
        <v>0.4253322956328357</v>
      </c>
      <c r="R43" s="23">
        <f>G43-C43</f>
        <v>951391</v>
      </c>
      <c r="S43" s="37">
        <f>R43/C43</f>
        <v>1.3983127200041152</v>
      </c>
    </row>
    <row r="44" spans="2:19" ht="12.75">
      <c r="B44" s="27" t="s">
        <v>33</v>
      </c>
      <c r="C44" s="20">
        <v>920090</v>
      </c>
      <c r="D44" s="20">
        <v>1464667</v>
      </c>
      <c r="E44" s="22">
        <v>1346247</v>
      </c>
      <c r="F44" s="22">
        <v>1583295</v>
      </c>
      <c r="G44" s="22">
        <v>2204538</v>
      </c>
      <c r="H44" s="22"/>
      <c r="I44" s="20">
        <v>544577</v>
      </c>
      <c r="J44" s="20">
        <v>-118420</v>
      </c>
      <c r="K44" s="23">
        <v>237048</v>
      </c>
      <c r="L44" s="23">
        <f t="shared" si="0"/>
        <v>621243</v>
      </c>
      <c r="M44" s="24"/>
      <c r="N44" s="25">
        <v>0.5918736210588095</v>
      </c>
      <c r="O44" s="25">
        <v>-0.08085114227329489</v>
      </c>
      <c r="P44" s="37">
        <v>0.17608061522142668</v>
      </c>
      <c r="Q44" s="26">
        <f t="shared" si="1"/>
        <v>0.3923734995689369</v>
      </c>
      <c r="R44" s="23">
        <f>G44-C44</f>
        <v>1284448</v>
      </c>
      <c r="S44" s="37">
        <f>R44/C44</f>
        <v>1.3960025649664707</v>
      </c>
    </row>
    <row r="45" spans="3:19" ht="12" customHeight="1">
      <c r="C45" s="20"/>
      <c r="D45" s="20"/>
      <c r="E45" s="20"/>
      <c r="F45" s="20"/>
      <c r="G45" s="20"/>
      <c r="H45" s="20"/>
      <c r="I45" s="20"/>
      <c r="J45" s="20"/>
      <c r="K45" s="20"/>
      <c r="L45" s="13"/>
      <c r="M45" s="9"/>
      <c r="N45" s="9"/>
      <c r="O45" s="9"/>
      <c r="P45" s="9"/>
      <c r="Q45" s="17"/>
      <c r="R45" s="20"/>
      <c r="S45" s="9"/>
    </row>
    <row r="46" spans="2:182" ht="12.75">
      <c r="B46" s="21" t="s">
        <v>34</v>
      </c>
      <c r="C46" s="13">
        <v>318178.84702678164</v>
      </c>
      <c r="D46" s="13">
        <v>423225.4054054054</v>
      </c>
      <c r="E46" s="13">
        <v>501053.22294500296</v>
      </c>
      <c r="F46" s="13">
        <v>700274.1214057507</v>
      </c>
      <c r="G46" s="13">
        <v>1252634.8547112462</v>
      </c>
      <c r="H46" s="13"/>
      <c r="I46" s="13">
        <v>457142</v>
      </c>
      <c r="J46" s="13">
        <v>337738</v>
      </c>
      <c r="K46" s="18">
        <v>199220.8984607478</v>
      </c>
      <c r="L46" s="13">
        <f t="shared" si="0"/>
        <v>552360.7333054955</v>
      </c>
      <c r="M46" s="29"/>
      <c r="N46" s="16">
        <v>0.33014940924021197</v>
      </c>
      <c r="O46" s="16">
        <v>0.18389212118551038</v>
      </c>
      <c r="P46" s="19">
        <v>0.39760426505152896</v>
      </c>
      <c r="Q46" s="17">
        <f t="shared" si="1"/>
        <v>0.7887778748651605</v>
      </c>
      <c r="R46" s="18">
        <f>G46-C46</f>
        <v>934456.0076844646</v>
      </c>
      <c r="S46" s="19">
        <f>R46/C46</f>
        <v>2.936889162860691</v>
      </c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</row>
    <row r="47" spans="3:19" ht="12" customHeight="1">
      <c r="C47" s="20"/>
      <c r="D47" s="20"/>
      <c r="E47" s="20"/>
      <c r="F47" s="20"/>
      <c r="G47" s="20"/>
      <c r="H47" s="20"/>
      <c r="I47" s="20"/>
      <c r="J47" s="20"/>
      <c r="K47" s="20"/>
      <c r="L47" s="13"/>
      <c r="M47" s="9"/>
      <c r="N47" s="9"/>
      <c r="O47" s="9"/>
      <c r="P47" s="9"/>
      <c r="Q47" s="17"/>
      <c r="R47" s="20"/>
      <c r="S47" s="9"/>
    </row>
    <row r="48" spans="2:19" ht="12.75">
      <c r="B48" s="27" t="s">
        <v>35</v>
      </c>
      <c r="C48" s="20">
        <v>456990</v>
      </c>
      <c r="D48" s="20">
        <v>692153</v>
      </c>
      <c r="E48" s="20">
        <v>830050</v>
      </c>
      <c r="F48" s="22">
        <v>1008456</v>
      </c>
      <c r="G48" s="22">
        <v>1538075</v>
      </c>
      <c r="H48" s="22"/>
      <c r="I48" s="20">
        <v>235163</v>
      </c>
      <c r="J48" s="20">
        <v>137897</v>
      </c>
      <c r="K48" s="23">
        <v>178406</v>
      </c>
      <c r="L48" s="23">
        <f t="shared" si="0"/>
        <v>529619</v>
      </c>
      <c r="M48" s="24"/>
      <c r="N48" s="25">
        <v>0.5145911289087288</v>
      </c>
      <c r="O48" s="25">
        <v>0.1992290721849071</v>
      </c>
      <c r="P48" s="37">
        <v>0.2149340401180652</v>
      </c>
      <c r="Q48" s="26">
        <f t="shared" si="1"/>
        <v>0.5251780940368246</v>
      </c>
      <c r="R48" s="23">
        <f>G48-C48</f>
        <v>1081085</v>
      </c>
      <c r="S48" s="37">
        <f>R48/C48</f>
        <v>2.36566445655266</v>
      </c>
    </row>
    <row r="49" spans="2:19" ht="12.75">
      <c r="B49" s="27" t="s">
        <v>36</v>
      </c>
      <c r="C49" s="20">
        <v>256596</v>
      </c>
      <c r="D49" s="20">
        <v>326574</v>
      </c>
      <c r="E49" s="20">
        <v>400383</v>
      </c>
      <c r="F49" s="22">
        <v>473486</v>
      </c>
      <c r="G49" s="22">
        <v>1161268</v>
      </c>
      <c r="H49" s="22"/>
      <c r="I49" s="20">
        <v>69978</v>
      </c>
      <c r="J49" s="20">
        <v>73809</v>
      </c>
      <c r="K49" s="23">
        <v>73103</v>
      </c>
      <c r="L49" s="23">
        <f t="shared" si="0"/>
        <v>687782</v>
      </c>
      <c r="M49" s="24"/>
      <c r="N49" s="25">
        <v>0.27271664406304075</v>
      </c>
      <c r="O49" s="25">
        <v>0.22601003141707546</v>
      </c>
      <c r="P49" s="37">
        <v>0.1825826770866895</v>
      </c>
      <c r="Q49" s="26">
        <f t="shared" si="1"/>
        <v>1.4525920512961312</v>
      </c>
      <c r="R49" s="23">
        <f>G49-C49</f>
        <v>904672</v>
      </c>
      <c r="S49" s="37">
        <f>R49/C49</f>
        <v>3.5256668069650345</v>
      </c>
    </row>
    <row r="50" spans="2:19" ht="12.75">
      <c r="B50" s="27" t="s">
        <v>37</v>
      </c>
      <c r="C50" s="20">
        <v>244509</v>
      </c>
      <c r="D50" s="20">
        <v>339581</v>
      </c>
      <c r="E50" s="20">
        <v>401130</v>
      </c>
      <c r="F50" s="22">
        <v>573235</v>
      </c>
      <c r="G50" s="22">
        <v>1058847</v>
      </c>
      <c r="H50" s="22"/>
      <c r="I50" s="20">
        <v>95072</v>
      </c>
      <c r="J50" s="20">
        <v>61549</v>
      </c>
      <c r="K50" s="23">
        <v>172105</v>
      </c>
      <c r="L50" s="23">
        <f t="shared" si="0"/>
        <v>485612</v>
      </c>
      <c r="M50" s="24"/>
      <c r="N50" s="25">
        <v>0.3888282230919925</v>
      </c>
      <c r="O50" s="25">
        <v>0.18124983435469005</v>
      </c>
      <c r="P50" s="37">
        <v>0.4290504325281081</v>
      </c>
      <c r="Q50" s="26">
        <f t="shared" si="1"/>
        <v>0.8471429692883372</v>
      </c>
      <c r="R50" s="23">
        <f>G50-C50</f>
        <v>814338</v>
      </c>
      <c r="S50" s="37">
        <f>R50/C50</f>
        <v>3.330503171662393</v>
      </c>
    </row>
    <row r="51" spans="2:19" ht="13.5" thickBot="1">
      <c r="B51" s="30" t="s">
        <v>38</v>
      </c>
      <c r="C51" s="31">
        <v>361933</v>
      </c>
      <c r="D51" s="31">
        <v>418862</v>
      </c>
      <c r="E51" s="31">
        <v>483345</v>
      </c>
      <c r="F51" s="32">
        <v>760657</v>
      </c>
      <c r="G51" s="32">
        <v>1272107</v>
      </c>
      <c r="H51" s="32"/>
      <c r="I51" s="31">
        <v>56929</v>
      </c>
      <c r="J51" s="31">
        <v>64483</v>
      </c>
      <c r="K51" s="33">
        <v>277312</v>
      </c>
      <c r="L51" s="33">
        <f t="shared" si="0"/>
        <v>511450</v>
      </c>
      <c r="M51" s="34"/>
      <c r="N51" s="35">
        <v>0.1572915429098756</v>
      </c>
      <c r="O51" s="35">
        <v>0.153948078364712</v>
      </c>
      <c r="P51" s="38">
        <v>0.5737351167385615</v>
      </c>
      <c r="Q51" s="36">
        <f t="shared" si="1"/>
        <v>0.6723792721292251</v>
      </c>
      <c r="R51" s="33">
        <f>G51-C51</f>
        <v>910174</v>
      </c>
      <c r="S51" s="38">
        <f>R51/C51</f>
        <v>2.5147582563623656</v>
      </c>
    </row>
    <row r="52" ht="12.75">
      <c r="B52" s="48" t="s">
        <v>77</v>
      </c>
    </row>
    <row r="53" ht="12.75">
      <c r="B53" s="49" t="s">
        <v>83</v>
      </c>
    </row>
    <row r="54" ht="9" customHeight="1"/>
    <row r="55" ht="12.75">
      <c r="B55" s="49" t="s">
        <v>78</v>
      </c>
    </row>
    <row r="56" ht="12.75">
      <c r="B56" s="49" t="s">
        <v>79</v>
      </c>
    </row>
  </sheetData>
  <sheetProtection/>
  <mergeCells count="4">
    <mergeCell ref="N6:Q6"/>
    <mergeCell ref="I6:L6"/>
    <mergeCell ref="B2:S2"/>
    <mergeCell ref="B3:S3"/>
  </mergeCells>
  <printOptions horizontalCentered="1" verticalCentered="1"/>
  <pageMargins left="0" right="0.25" top="0.75" bottom="0.75" header="0.5" footer="0.5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8">
      <selection activeCell="J2" sqref="J2:J44"/>
    </sheetView>
  </sheetViews>
  <sheetFormatPr defaultColWidth="9.140625" defaultRowHeight="12.75"/>
  <cols>
    <col min="1" max="1" width="3.00390625" style="41" bestFit="1" customWidth="1"/>
    <col min="2" max="2" width="31.7109375" style="41" bestFit="1" customWidth="1"/>
    <col min="3" max="3" width="9.8515625" style="41" customWidth="1"/>
    <col min="4" max="4" width="24.28125" style="41" bestFit="1" customWidth="1"/>
    <col min="5" max="5" width="10.00390625" style="41" customWidth="1"/>
    <col min="6" max="6" width="6.7109375" style="41" bestFit="1" customWidth="1"/>
    <col min="7" max="7" width="7.28125" style="41" bestFit="1" customWidth="1"/>
    <col min="8" max="8" width="24.28125" style="41" bestFit="1" customWidth="1"/>
    <col min="9" max="9" width="9.7109375" style="47" customWidth="1"/>
    <col min="10" max="10" width="12.7109375" style="44" bestFit="1" customWidth="1"/>
    <col min="11" max="11" width="14.8515625" style="43" bestFit="1" customWidth="1"/>
  </cols>
  <sheetData>
    <row r="1" spans="1:11" ht="90">
      <c r="A1" s="40" t="s">
        <v>39</v>
      </c>
      <c r="B1" s="40" t="s">
        <v>40</v>
      </c>
      <c r="C1" s="40" t="s">
        <v>41</v>
      </c>
      <c r="D1" s="40" t="s">
        <v>42</v>
      </c>
      <c r="E1" s="40" t="s">
        <v>43</v>
      </c>
      <c r="F1" s="40" t="s">
        <v>44</v>
      </c>
      <c r="G1" s="40" t="s">
        <v>45</v>
      </c>
      <c r="H1" s="40" t="s">
        <v>46</v>
      </c>
      <c r="I1" s="45" t="s">
        <v>47</v>
      </c>
      <c r="J1" s="42" t="s">
        <v>71</v>
      </c>
      <c r="K1" s="42" t="s">
        <v>72</v>
      </c>
    </row>
    <row r="2" spans="1:11" ht="15">
      <c r="A2" s="41">
        <v>1</v>
      </c>
      <c r="B2" s="41" t="s">
        <v>7</v>
      </c>
      <c r="I2" s="46">
        <f>I4+I13+I19+I25+I31+I39</f>
        <v>12834</v>
      </c>
      <c r="J2" s="43">
        <f>K2/I2</f>
        <v>1124529.4492753623</v>
      </c>
      <c r="K2" s="43">
        <f>K4+K13+K19+K25+K31+K39</f>
        <v>14432210952</v>
      </c>
    </row>
    <row r="3" ht="15">
      <c r="A3" s="41">
        <v>2</v>
      </c>
    </row>
    <row r="4" spans="1:11" ht="15">
      <c r="A4" s="41">
        <v>3</v>
      </c>
      <c r="B4" s="41" t="s">
        <v>8</v>
      </c>
      <c r="I4" s="46">
        <f>SUM(I6:I10)</f>
        <v>3315</v>
      </c>
      <c r="J4" s="43">
        <f>K4/I4</f>
        <v>1008823.5514328808</v>
      </c>
      <c r="K4" s="43">
        <f>SUM(K6:K10)</f>
        <v>3344250073</v>
      </c>
    </row>
    <row r="5" ht="15">
      <c r="A5" s="41">
        <v>4</v>
      </c>
    </row>
    <row r="6" spans="1:11" ht="15">
      <c r="A6" s="41">
        <v>5</v>
      </c>
      <c r="B6" s="41" t="s">
        <v>9</v>
      </c>
      <c r="C6" s="41">
        <v>24003</v>
      </c>
      <c r="D6" s="41" t="s">
        <v>48</v>
      </c>
      <c r="E6" s="41">
        <v>24003</v>
      </c>
      <c r="F6" s="41">
        <v>24</v>
      </c>
      <c r="G6" s="41">
        <v>3</v>
      </c>
      <c r="H6" s="41" t="s">
        <v>48</v>
      </c>
      <c r="I6" s="47">
        <v>377</v>
      </c>
      <c r="J6" s="44">
        <v>1024267</v>
      </c>
      <c r="K6" s="43">
        <f>J6*I6</f>
        <v>386148659</v>
      </c>
    </row>
    <row r="7" spans="1:11" ht="15">
      <c r="A7" s="41">
        <v>6</v>
      </c>
      <c r="B7" s="41" t="s">
        <v>10</v>
      </c>
      <c r="C7" s="41">
        <v>24005</v>
      </c>
      <c r="D7" s="41" t="s">
        <v>49</v>
      </c>
      <c r="E7" s="41">
        <v>24005</v>
      </c>
      <c r="F7" s="41">
        <v>24</v>
      </c>
      <c r="G7" s="41">
        <v>5</v>
      </c>
      <c r="H7" s="41" t="s">
        <v>49</v>
      </c>
      <c r="I7" s="47">
        <v>751</v>
      </c>
      <c r="J7" s="44">
        <v>959869</v>
      </c>
      <c r="K7" s="43">
        <f>J7*I7</f>
        <v>720861619</v>
      </c>
    </row>
    <row r="8" spans="1:11" ht="15">
      <c r="A8" s="41">
        <v>7</v>
      </c>
      <c r="B8" s="41" t="s">
        <v>11</v>
      </c>
      <c r="C8" s="41">
        <v>24013</v>
      </c>
      <c r="D8" s="41" t="s">
        <v>50</v>
      </c>
      <c r="E8" s="41">
        <v>24013</v>
      </c>
      <c r="F8" s="41">
        <v>24</v>
      </c>
      <c r="G8" s="41">
        <v>13</v>
      </c>
      <c r="H8" s="41" t="s">
        <v>50</v>
      </c>
      <c r="I8" s="47">
        <v>1148</v>
      </c>
      <c r="J8" s="44">
        <v>974324</v>
      </c>
      <c r="K8" s="43">
        <f>J8*I8</f>
        <v>1118523952</v>
      </c>
    </row>
    <row r="9" spans="1:11" ht="15">
      <c r="A9" s="41">
        <v>8</v>
      </c>
      <c r="B9" s="41" t="s">
        <v>12</v>
      </c>
      <c r="C9" s="41">
        <v>24025</v>
      </c>
      <c r="D9" s="41" t="s">
        <v>51</v>
      </c>
      <c r="E9" s="41">
        <v>24025</v>
      </c>
      <c r="F9" s="41">
        <v>24</v>
      </c>
      <c r="G9" s="41">
        <v>25</v>
      </c>
      <c r="H9" s="41" t="s">
        <v>51</v>
      </c>
      <c r="I9" s="47">
        <v>704</v>
      </c>
      <c r="J9" s="44">
        <v>1037882</v>
      </c>
      <c r="K9" s="43">
        <f>J9*I9</f>
        <v>730668928</v>
      </c>
    </row>
    <row r="10" spans="1:11" ht="15">
      <c r="A10" s="41">
        <v>9</v>
      </c>
      <c r="B10" s="41" t="s">
        <v>13</v>
      </c>
      <c r="C10" s="41">
        <v>24027</v>
      </c>
      <c r="D10" s="41" t="s">
        <v>52</v>
      </c>
      <c r="E10" s="41">
        <v>24027</v>
      </c>
      <c r="F10" s="41">
        <v>24</v>
      </c>
      <c r="G10" s="41">
        <v>27</v>
      </c>
      <c r="H10" s="41" t="s">
        <v>52</v>
      </c>
      <c r="I10" s="47">
        <v>335</v>
      </c>
      <c r="J10" s="44">
        <v>1158349</v>
      </c>
      <c r="K10" s="43">
        <f>J10*I10</f>
        <v>388046915</v>
      </c>
    </row>
    <row r="11" spans="1:2" ht="15">
      <c r="A11" s="41">
        <v>10</v>
      </c>
      <c r="B11" s="41" t="s">
        <v>14</v>
      </c>
    </row>
    <row r="12" ht="15">
      <c r="A12" s="41">
        <v>11</v>
      </c>
    </row>
    <row r="13" spans="1:11" ht="15">
      <c r="A13" s="41">
        <v>12</v>
      </c>
      <c r="B13" s="41" t="s">
        <v>16</v>
      </c>
      <c r="I13" s="46">
        <f>SUM(I15:I17)</f>
        <v>2378</v>
      </c>
      <c r="J13" s="43">
        <f>K13/I13</f>
        <v>1129234.8242220352</v>
      </c>
      <c r="K13" s="43">
        <f>SUM(K15:K17)</f>
        <v>2685320412</v>
      </c>
    </row>
    <row r="14" ht="15">
      <c r="A14" s="41">
        <v>13</v>
      </c>
    </row>
    <row r="15" spans="1:11" ht="15">
      <c r="A15" s="41">
        <v>14</v>
      </c>
      <c r="B15" s="41" t="s">
        <v>17</v>
      </c>
      <c r="C15" s="41">
        <v>24021</v>
      </c>
      <c r="D15" s="41" t="s">
        <v>53</v>
      </c>
      <c r="E15" s="41">
        <v>24021</v>
      </c>
      <c r="F15" s="41">
        <v>24</v>
      </c>
      <c r="G15" s="41">
        <v>21</v>
      </c>
      <c r="H15" s="41" t="s">
        <v>53</v>
      </c>
      <c r="I15" s="47">
        <v>1442</v>
      </c>
      <c r="J15" s="44">
        <v>1169355</v>
      </c>
      <c r="K15" s="43">
        <f>J15*I15</f>
        <v>1686209910</v>
      </c>
    </row>
    <row r="16" spans="1:11" ht="15">
      <c r="A16" s="41">
        <v>15</v>
      </c>
      <c r="B16" s="41" t="s">
        <v>18</v>
      </c>
      <c r="C16" s="41">
        <v>24031</v>
      </c>
      <c r="D16" s="41" t="s">
        <v>54</v>
      </c>
      <c r="E16" s="41">
        <v>24031</v>
      </c>
      <c r="F16" s="41">
        <v>24</v>
      </c>
      <c r="G16" s="41">
        <v>31</v>
      </c>
      <c r="H16" s="41" t="s">
        <v>54</v>
      </c>
      <c r="I16" s="47">
        <v>561</v>
      </c>
      <c r="J16" s="44">
        <v>1156957</v>
      </c>
      <c r="K16" s="43">
        <f>J16*I16</f>
        <v>649052877</v>
      </c>
    </row>
    <row r="17" spans="1:11" ht="15">
      <c r="A17" s="41">
        <v>16</v>
      </c>
      <c r="B17" s="41" t="s">
        <v>19</v>
      </c>
      <c r="C17" s="41">
        <v>24033</v>
      </c>
      <c r="D17" s="41" t="s">
        <v>55</v>
      </c>
      <c r="E17" s="41">
        <v>24033</v>
      </c>
      <c r="F17" s="41">
        <v>24</v>
      </c>
      <c r="G17" s="41">
        <v>33</v>
      </c>
      <c r="H17" s="41" t="s">
        <v>55</v>
      </c>
      <c r="I17" s="47">
        <v>375</v>
      </c>
      <c r="J17" s="44">
        <v>933487</v>
      </c>
      <c r="K17" s="43">
        <f>J17*I17</f>
        <v>350057625</v>
      </c>
    </row>
    <row r="18" ht="15">
      <c r="A18" s="41">
        <v>17</v>
      </c>
    </row>
    <row r="19" spans="1:11" ht="15">
      <c r="A19" s="41">
        <v>18</v>
      </c>
      <c r="B19" s="41" t="s">
        <v>20</v>
      </c>
      <c r="I19" s="46">
        <f>SUM(I21:I23)</f>
        <v>1313</v>
      </c>
      <c r="J19" s="43">
        <f>K19/I19</f>
        <v>822406.2178217822</v>
      </c>
      <c r="K19" s="43">
        <f>SUM(K21:K23)</f>
        <v>1079819364</v>
      </c>
    </row>
    <row r="20" ht="15">
      <c r="A20" s="41">
        <v>19</v>
      </c>
    </row>
    <row r="21" spans="1:11" ht="15">
      <c r="A21" s="41">
        <v>20</v>
      </c>
      <c r="B21" s="41" t="s">
        <v>21</v>
      </c>
      <c r="C21" s="41">
        <v>24009</v>
      </c>
      <c r="D21" s="41" t="s">
        <v>56</v>
      </c>
      <c r="E21" s="41">
        <v>24009</v>
      </c>
      <c r="F21" s="41">
        <v>24</v>
      </c>
      <c r="G21" s="41">
        <v>9</v>
      </c>
      <c r="H21" s="41" t="s">
        <v>56</v>
      </c>
      <c r="I21" s="47">
        <v>274</v>
      </c>
      <c r="J21" s="44">
        <v>825428</v>
      </c>
      <c r="K21" s="43">
        <f>J21*I21</f>
        <v>226167272</v>
      </c>
    </row>
    <row r="22" spans="1:11" ht="15">
      <c r="A22" s="41">
        <v>21</v>
      </c>
      <c r="B22" s="41" t="s">
        <v>22</v>
      </c>
      <c r="C22" s="41">
        <v>24017</v>
      </c>
      <c r="D22" s="41" t="s">
        <v>57</v>
      </c>
      <c r="E22" s="41">
        <v>24017</v>
      </c>
      <c r="F22" s="41">
        <v>24</v>
      </c>
      <c r="G22" s="41">
        <v>17</v>
      </c>
      <c r="H22" s="41" t="s">
        <v>57</v>
      </c>
      <c r="I22" s="47">
        <v>418</v>
      </c>
      <c r="J22" s="44">
        <v>846793</v>
      </c>
      <c r="K22" s="43">
        <f>J22*I22</f>
        <v>353959474</v>
      </c>
    </row>
    <row r="23" spans="1:11" ht="15">
      <c r="A23" s="41">
        <v>22</v>
      </c>
      <c r="B23" s="41" t="s">
        <v>23</v>
      </c>
      <c r="C23" s="41">
        <v>24037</v>
      </c>
      <c r="D23" s="41" t="s">
        <v>58</v>
      </c>
      <c r="E23" s="41">
        <v>24037</v>
      </c>
      <c r="F23" s="41">
        <v>24</v>
      </c>
      <c r="G23" s="41">
        <v>37</v>
      </c>
      <c r="H23" s="41" t="s">
        <v>58</v>
      </c>
      <c r="I23" s="47">
        <v>621</v>
      </c>
      <c r="J23" s="44">
        <v>804658</v>
      </c>
      <c r="K23" s="43">
        <f>J23*I23</f>
        <v>499692618</v>
      </c>
    </row>
    <row r="24" ht="15">
      <c r="A24" s="41">
        <v>23</v>
      </c>
    </row>
    <row r="25" spans="1:11" ht="15">
      <c r="A25" s="41">
        <v>24</v>
      </c>
      <c r="B25" s="41" t="s">
        <v>24</v>
      </c>
      <c r="I25" s="46">
        <f>SUM(I27:I29)</f>
        <v>1823</v>
      </c>
      <c r="J25" s="43">
        <f>K25/I25</f>
        <v>866572.7910038398</v>
      </c>
      <c r="K25" s="43">
        <f>SUM(K27:K29)</f>
        <v>1579762198</v>
      </c>
    </row>
    <row r="26" ht="15">
      <c r="A26" s="41">
        <v>25</v>
      </c>
    </row>
    <row r="27" spans="1:11" ht="15">
      <c r="A27" s="41">
        <v>26</v>
      </c>
      <c r="B27" s="41" t="s">
        <v>25</v>
      </c>
      <c r="C27" s="41">
        <v>24001</v>
      </c>
      <c r="D27" s="41" t="s">
        <v>59</v>
      </c>
      <c r="E27" s="41">
        <v>24001</v>
      </c>
      <c r="F27" s="41">
        <v>24</v>
      </c>
      <c r="G27" s="41">
        <v>1</v>
      </c>
      <c r="H27" s="41" t="s">
        <v>59</v>
      </c>
      <c r="I27" s="47">
        <v>302</v>
      </c>
      <c r="J27" s="44">
        <v>534085</v>
      </c>
      <c r="K27" s="43">
        <f>J27*I27</f>
        <v>161293670</v>
      </c>
    </row>
    <row r="28" spans="1:11" ht="15">
      <c r="A28" s="41">
        <v>27</v>
      </c>
      <c r="B28" s="41" t="s">
        <v>26</v>
      </c>
      <c r="C28" s="41">
        <v>24023</v>
      </c>
      <c r="D28" s="41" t="s">
        <v>60</v>
      </c>
      <c r="E28" s="41">
        <v>24023</v>
      </c>
      <c r="F28" s="41">
        <v>24</v>
      </c>
      <c r="G28" s="41">
        <v>23</v>
      </c>
      <c r="H28" s="41" t="s">
        <v>60</v>
      </c>
      <c r="I28" s="47">
        <v>677</v>
      </c>
      <c r="J28" s="44">
        <v>816952</v>
      </c>
      <c r="K28" s="43">
        <f>J28*I28</f>
        <v>553076504</v>
      </c>
    </row>
    <row r="29" spans="1:11" ht="15">
      <c r="A29" s="41">
        <v>28</v>
      </c>
      <c r="B29" s="41" t="s">
        <v>27</v>
      </c>
      <c r="C29" s="41">
        <v>24043</v>
      </c>
      <c r="D29" s="41" t="s">
        <v>61</v>
      </c>
      <c r="E29" s="41">
        <v>24043</v>
      </c>
      <c r="F29" s="41">
        <v>24</v>
      </c>
      <c r="G29" s="41">
        <v>43</v>
      </c>
      <c r="H29" s="41" t="s">
        <v>61</v>
      </c>
      <c r="I29" s="47">
        <v>844</v>
      </c>
      <c r="J29" s="44">
        <v>1025346</v>
      </c>
      <c r="K29" s="43">
        <f>J29*I29</f>
        <v>865392024</v>
      </c>
    </row>
    <row r="30" ht="15">
      <c r="A30" s="41">
        <v>29</v>
      </c>
    </row>
    <row r="31" spans="1:11" ht="15">
      <c r="A31" s="41">
        <v>30</v>
      </c>
      <c r="B31" s="41" t="s">
        <v>28</v>
      </c>
      <c r="I31" s="46">
        <f>SUM(I33:I37)</f>
        <v>2360</v>
      </c>
      <c r="J31" s="43">
        <f>K31/I31</f>
        <v>1560370.5800847458</v>
      </c>
      <c r="K31" s="43">
        <f>SUM(K33:K37)</f>
        <v>3682474569</v>
      </c>
    </row>
    <row r="32" ht="15">
      <c r="A32" s="41">
        <v>31</v>
      </c>
    </row>
    <row r="33" spans="1:11" ht="15">
      <c r="A33" s="41">
        <v>32</v>
      </c>
      <c r="B33" s="41" t="s">
        <v>29</v>
      </c>
      <c r="C33" s="41">
        <v>24011</v>
      </c>
      <c r="D33" s="41" t="s">
        <v>62</v>
      </c>
      <c r="E33" s="41">
        <v>24011</v>
      </c>
      <c r="F33" s="41">
        <v>24</v>
      </c>
      <c r="G33" s="41">
        <v>11</v>
      </c>
      <c r="H33" s="41" t="s">
        <v>62</v>
      </c>
      <c r="I33" s="47">
        <v>574</v>
      </c>
      <c r="J33" s="44">
        <v>1260068</v>
      </c>
      <c r="K33" s="43">
        <f>J33*I33</f>
        <v>723279032</v>
      </c>
    </row>
    <row r="34" spans="1:11" ht="15">
      <c r="A34" s="41">
        <v>33</v>
      </c>
      <c r="B34" s="41" t="s">
        <v>30</v>
      </c>
      <c r="C34" s="41">
        <v>24015</v>
      </c>
      <c r="D34" s="41" t="s">
        <v>63</v>
      </c>
      <c r="E34" s="41">
        <v>24015</v>
      </c>
      <c r="F34" s="41">
        <v>24</v>
      </c>
      <c r="G34" s="41">
        <v>15</v>
      </c>
      <c r="H34" s="41" t="s">
        <v>63</v>
      </c>
      <c r="I34" s="47">
        <v>583</v>
      </c>
      <c r="J34" s="44">
        <v>1121597</v>
      </c>
      <c r="K34" s="43">
        <f>J34*I34</f>
        <v>653891051</v>
      </c>
    </row>
    <row r="35" spans="1:11" ht="15">
      <c r="A35" s="41">
        <v>34</v>
      </c>
      <c r="B35" s="41" t="s">
        <v>31</v>
      </c>
      <c r="C35" s="41">
        <v>24029</v>
      </c>
      <c r="D35" s="41" t="s">
        <v>64</v>
      </c>
      <c r="E35" s="41">
        <v>24029</v>
      </c>
      <c r="F35" s="41">
        <v>24</v>
      </c>
      <c r="G35" s="41">
        <v>29</v>
      </c>
      <c r="H35" s="41" t="s">
        <v>64</v>
      </c>
      <c r="I35" s="47">
        <v>377</v>
      </c>
      <c r="J35" s="44">
        <v>2076300</v>
      </c>
      <c r="K35" s="43">
        <f>J35*I35</f>
        <v>782765100</v>
      </c>
    </row>
    <row r="36" spans="1:11" ht="15">
      <c r="A36" s="41">
        <v>35</v>
      </c>
      <c r="B36" s="41" t="s">
        <v>32</v>
      </c>
      <c r="C36" s="41">
        <v>24035</v>
      </c>
      <c r="D36" s="41" t="s">
        <v>65</v>
      </c>
      <c r="E36" s="41">
        <v>24035</v>
      </c>
      <c r="F36" s="41">
        <v>24</v>
      </c>
      <c r="G36" s="41">
        <v>35</v>
      </c>
      <c r="H36" s="41" t="s">
        <v>65</v>
      </c>
      <c r="I36" s="47">
        <v>521</v>
      </c>
      <c r="J36" s="44">
        <v>1631776</v>
      </c>
      <c r="K36" s="43">
        <f>J36*I36</f>
        <v>850155296</v>
      </c>
    </row>
    <row r="37" spans="1:11" ht="15">
      <c r="A37" s="41">
        <v>36</v>
      </c>
      <c r="B37" s="41" t="s">
        <v>33</v>
      </c>
      <c r="C37" s="41">
        <v>24041</v>
      </c>
      <c r="D37" s="41" t="s">
        <v>66</v>
      </c>
      <c r="E37" s="41">
        <v>24041</v>
      </c>
      <c r="F37" s="41">
        <v>24</v>
      </c>
      <c r="G37" s="41">
        <v>41</v>
      </c>
      <c r="H37" s="41" t="s">
        <v>66</v>
      </c>
      <c r="I37" s="47">
        <v>305</v>
      </c>
      <c r="J37" s="44">
        <v>2204538</v>
      </c>
      <c r="K37" s="43">
        <f>J37*I37</f>
        <v>672384090</v>
      </c>
    </row>
    <row r="38" ht="15">
      <c r="A38" s="41">
        <v>37</v>
      </c>
    </row>
    <row r="39" spans="1:11" ht="15">
      <c r="A39" s="41">
        <v>38</v>
      </c>
      <c r="B39" s="41" t="s">
        <v>34</v>
      </c>
      <c r="I39" s="46">
        <f>SUM(I41:I44)</f>
        <v>1645</v>
      </c>
      <c r="J39" s="43">
        <f>K39/I39</f>
        <v>1252634.8547112462</v>
      </c>
      <c r="K39" s="43">
        <f>SUM(K41:K44)</f>
        <v>2060584336</v>
      </c>
    </row>
    <row r="40" ht="15">
      <c r="A40" s="41">
        <v>39</v>
      </c>
    </row>
    <row r="41" spans="1:11" ht="15">
      <c r="A41" s="41">
        <v>40</v>
      </c>
      <c r="B41" s="41" t="s">
        <v>35</v>
      </c>
      <c r="C41" s="41">
        <v>24019</v>
      </c>
      <c r="D41" s="41" t="s">
        <v>67</v>
      </c>
      <c r="E41" s="41">
        <v>24019</v>
      </c>
      <c r="F41" s="41">
        <v>24</v>
      </c>
      <c r="G41" s="41">
        <v>19</v>
      </c>
      <c r="H41" s="41" t="s">
        <v>67</v>
      </c>
      <c r="I41" s="47">
        <v>424</v>
      </c>
      <c r="J41" s="44">
        <v>1538075</v>
      </c>
      <c r="K41" s="43">
        <f>J41*I41</f>
        <v>652143800</v>
      </c>
    </row>
    <row r="42" spans="1:11" ht="15">
      <c r="A42" s="41">
        <v>41</v>
      </c>
      <c r="B42" s="41" t="s">
        <v>36</v>
      </c>
      <c r="C42" s="41">
        <v>24039</v>
      </c>
      <c r="D42" s="41" t="s">
        <v>68</v>
      </c>
      <c r="E42" s="41">
        <v>24039</v>
      </c>
      <c r="F42" s="41">
        <v>24</v>
      </c>
      <c r="G42" s="41">
        <v>39</v>
      </c>
      <c r="H42" s="41" t="s">
        <v>68</v>
      </c>
      <c r="I42" s="47">
        <v>329</v>
      </c>
      <c r="J42" s="44">
        <v>1161268</v>
      </c>
      <c r="K42" s="43">
        <f>J42*I42</f>
        <v>382057172</v>
      </c>
    </row>
    <row r="43" spans="1:11" ht="15">
      <c r="A43" s="41">
        <v>42</v>
      </c>
      <c r="B43" s="41" t="s">
        <v>37</v>
      </c>
      <c r="C43" s="41">
        <v>24045</v>
      </c>
      <c r="D43" s="41" t="s">
        <v>69</v>
      </c>
      <c r="E43" s="41">
        <v>24045</v>
      </c>
      <c r="F43" s="41">
        <v>24</v>
      </c>
      <c r="G43" s="41">
        <v>45</v>
      </c>
      <c r="H43" s="41" t="s">
        <v>69</v>
      </c>
      <c r="I43" s="47">
        <v>508</v>
      </c>
      <c r="J43" s="44">
        <v>1058847</v>
      </c>
      <c r="K43" s="43">
        <f>J43*I43</f>
        <v>537894276</v>
      </c>
    </row>
    <row r="44" spans="1:11" ht="15">
      <c r="A44" s="41">
        <v>43</v>
      </c>
      <c r="B44" s="41" t="s">
        <v>38</v>
      </c>
      <c r="C44" s="41">
        <v>24047</v>
      </c>
      <c r="D44" s="41" t="s">
        <v>70</v>
      </c>
      <c r="E44" s="41">
        <v>24047</v>
      </c>
      <c r="F44" s="41">
        <v>24</v>
      </c>
      <c r="G44" s="41">
        <v>47</v>
      </c>
      <c r="H44" s="41" t="s">
        <v>70</v>
      </c>
      <c r="I44" s="47">
        <v>384</v>
      </c>
      <c r="J44" s="44">
        <v>1272107</v>
      </c>
      <c r="K44" s="43">
        <f>J44*I44</f>
        <v>488489088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MAppler</dc:creator>
  <cp:keywords/>
  <dc:description/>
  <cp:lastModifiedBy>James Palma</cp:lastModifiedBy>
  <cp:lastPrinted>2009-03-19T20:34:37Z</cp:lastPrinted>
  <dcterms:created xsi:type="dcterms:W3CDTF">2004-07-20T11:45:48Z</dcterms:created>
  <dcterms:modified xsi:type="dcterms:W3CDTF">2009-05-01T19:28:34Z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