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Housing Units 2010-2000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<sst xmlns="http://schemas.openxmlformats.org/spreadsheetml/2006/main" count="74" uniqueCount="44">
  <si>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Vacancy Rate</t>
  </si>
  <si>
    <t>Census: April 1, 2010</t>
  </si>
  <si>
    <t>Census: April 1, 2000</t>
  </si>
  <si>
    <t xml:space="preserve"> Housing Units in Maryland's Jurisdictions: 2010 and 2000</t>
  </si>
  <si>
    <t>Total Housing Units</t>
  </si>
  <si>
    <t>Occupied Housing Units</t>
  </si>
  <si>
    <t>Vacant Housing Units</t>
  </si>
  <si>
    <t>Vacancy Rate Rank</t>
  </si>
  <si>
    <t>--</t>
  </si>
  <si>
    <t>Change: 2010 - 2000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</si>
  <si>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</si>
  <si>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</si>
  <si>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</si>
  <si>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</si>
  <si>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</si>
  <si>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</si>
  <si>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</si>
  <si>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</si>
  <si>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</si>
  <si>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</si>
  <si>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</si>
  <si>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</si>
  <si>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</si>
  <si>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</si>
  <si>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</si>
  <si>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</si>
  <si>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</si>
  <si>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</si>
  <si>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</si>
  <si>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</si>
  <si>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</si>
  <si>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</si>
  <si>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</si>
  <si>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</si>
  <si>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BALTIMORE REGION</t>
  </si>
  <si>
    <t>WASHINGTON SUBURBAN REGION</t>
  </si>
  <si>
    <t>SOUTHERN MARYLAND REGION</t>
  </si>
  <si>
    <t>WESTERN MARYLAND REGION</t>
  </si>
  <si>
    <t>UPPER EASTERN SHORE REGION</t>
  </si>
  <si>
    <t>LOWER EASTERN SHORE REGION</t>
  </si>
  <si>
    <t>Geographic Area</t>
  </si>
  <si>
    <t>Source: US Census Bureau, Census 2010 and 2000 Census, PL94-171 release.</t>
  </si>
  <si>
    <t>Prepared by the Maryland Department of Planning, Projections and Data Analysis/State Data Center February, 2011.</t>
  </si>
  <si>
    <t>MARYLAND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</si>
</sst>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164" fontId="0" fillId="0" borderId="0" xfId="57" applyNumberFormat="1" applyFont="1" applyBorder="1" applyAlignment="1">
      <alignment/>
    </xf>
    <xf numFmtId="0" fontId="2" fillId="0" borderId="0" xfId="0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166" fontId="0" fillId="0" borderId="11" xfId="42" applyNumberFormat="1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164" fontId="0" fillId="0" borderId="13" xfId="57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6" fontId="0" fillId="0" borderId="13" xfId="42" applyNumberFormat="1" applyFon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164" fontId="2" fillId="0" borderId="0" xfId="57" applyNumberFormat="1" applyFont="1" applyBorder="1" applyAlignment="1">
      <alignment horizontal="right" wrapText="1"/>
    </xf>
    <xf numFmtId="164" fontId="2" fillId="0" borderId="13" xfId="57" applyNumberFormat="1" applyFont="1" applyBorder="1" applyAlignment="1">
      <alignment horizontal="right" wrapText="1"/>
    </xf>
    <xf numFmtId="166" fontId="0" fillId="0" borderId="11" xfId="42" applyNumberFormat="1" applyFont="1" applyBorder="1" applyAlignment="1" quotePrefix="1">
      <alignment horizontal="center"/>
    </xf>
    <xf numFmtId="0" fontId="2" fillId="0" borderId="15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164" fontId="35" fillId="0" borderId="15" xfId="57" applyNumberFormat="1" applyFont="1" applyBorder="1" applyAlignment="1">
      <alignment/>
    </xf>
    <xf numFmtId="166" fontId="35" fillId="0" borderId="17" xfId="42" applyNumberFormat="1" applyFont="1" applyBorder="1" applyAlignment="1" quotePrefix="1">
      <alignment horizontal="center"/>
    </xf>
    <xf numFmtId="3" fontId="4" fillId="0" borderId="0" xfId="0" applyNumberFormat="1" applyFont="1" applyBorder="1" applyAlignment="1">
      <alignment horizontal="right" wrapText="1"/>
    </xf>
    <xf numFmtId="164" fontId="35" fillId="0" borderId="0" xfId="57" applyNumberFormat="1" applyFont="1" applyBorder="1" applyAlignment="1">
      <alignment/>
    </xf>
    <xf numFmtId="166" fontId="35" fillId="0" borderId="0" xfId="42" applyNumberFormat="1" applyFont="1" applyBorder="1" applyAlignment="1" quotePrefix="1">
      <alignment horizontal="center"/>
    </xf>
    <xf numFmtId="164" fontId="4" fillId="0" borderId="15" xfId="57" applyNumberFormat="1" applyFont="1" applyBorder="1" applyAlignment="1">
      <alignment horizontal="right" wrapText="1"/>
    </xf>
    <xf numFmtId="0" fontId="35" fillId="0" borderId="0" xfId="0" applyFont="1" applyBorder="1" applyAlignment="1">
      <alignment/>
    </xf>
    <xf numFmtId="3" fontId="35" fillId="0" borderId="10" xfId="0" applyNumberFormat="1" applyFont="1" applyBorder="1" applyAlignment="1">
      <alignment/>
    </xf>
    <xf numFmtId="166" fontId="35" fillId="0" borderId="11" xfId="42" applyNumberFormat="1" applyFont="1" applyBorder="1" applyAlignment="1" quotePrefix="1">
      <alignment horizontal="center"/>
    </xf>
    <xf numFmtId="3" fontId="4" fillId="0" borderId="10" xfId="0" applyNumberFormat="1" applyFont="1" applyBorder="1" applyAlignment="1">
      <alignment horizontal="right" wrapText="1"/>
    </xf>
    <xf numFmtId="164" fontId="4" fillId="0" borderId="0" xfId="57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2" customWidth="1"/>
    <col min="2" max="2" width="34.421875" style="2" customWidth="1"/>
    <col min="3" max="3" width="9.7109375" style="2" bestFit="1" customWidth="1"/>
    <col min="4" max="4" width="10.57421875" style="2" bestFit="1" customWidth="1"/>
    <col min="5" max="5" width="10.421875" style="2" bestFit="1" customWidth="1"/>
    <col min="6" max="7" width="9.28125" style="2" bestFit="1" customWidth="1"/>
    <col min="8" max="8" width="10.140625" style="2" bestFit="1" customWidth="1"/>
    <col min="9" max="10" width="10.421875" style="2" bestFit="1" customWidth="1"/>
    <col min="11" max="12" width="9.28125" style="2" bestFit="1" customWidth="1"/>
    <col min="13" max="13" width="10.140625" style="2" bestFit="1" customWidth="1"/>
    <col min="14" max="15" width="10.421875" style="2" bestFit="1" customWidth="1"/>
    <col min="16" max="17" width="9.28125" style="2" bestFit="1" customWidth="1"/>
    <col min="18" max="16384" width="9.140625" style="2" customWidth="1"/>
  </cols>
  <sheetData>
    <row r="1" ht="6.75" customHeight="1"/>
    <row r="2" spans="2:17" s="6" customFormat="1" ht="15.75">
      <c r="B2" s="52" t="s">
        <v>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2:17" ht="15" customHeight="1">
      <c r="B3" s="47" t="s">
        <v>40</v>
      </c>
      <c r="C3" s="49" t="s">
        <v>1</v>
      </c>
      <c r="D3" s="50"/>
      <c r="E3" s="50"/>
      <c r="F3" s="50"/>
      <c r="G3" s="51"/>
      <c r="H3" s="49" t="s">
        <v>2</v>
      </c>
      <c r="I3" s="50"/>
      <c r="J3" s="50"/>
      <c r="K3" s="50"/>
      <c r="L3" s="51"/>
      <c r="M3" s="49" t="s">
        <v>9</v>
      </c>
      <c r="N3" s="50"/>
      <c r="O3" s="50"/>
      <c r="P3" s="50"/>
      <c r="Q3" s="51"/>
    </row>
    <row r="4" spans="2:17" ht="38.25">
      <c r="B4" s="48"/>
      <c r="C4" s="9" t="s">
        <v>4</v>
      </c>
      <c r="D4" s="1" t="s">
        <v>5</v>
      </c>
      <c r="E4" s="1" t="s">
        <v>6</v>
      </c>
      <c r="F4" s="3" t="s">
        <v>0</v>
      </c>
      <c r="G4" s="10" t="s">
        <v>7</v>
      </c>
      <c r="H4" s="17" t="s">
        <v>4</v>
      </c>
      <c r="I4" s="18" t="s">
        <v>5</v>
      </c>
      <c r="J4" s="18" t="s">
        <v>6</v>
      </c>
      <c r="K4" s="19" t="s">
        <v>0</v>
      </c>
      <c r="L4" s="20" t="s">
        <v>7</v>
      </c>
      <c r="M4" s="9" t="s">
        <v>4</v>
      </c>
      <c r="N4" s="1" t="s">
        <v>5</v>
      </c>
      <c r="O4" s="1" t="s">
        <v>6</v>
      </c>
      <c r="P4" s="3" t="s">
        <v>0</v>
      </c>
      <c r="Q4" s="10" t="s">
        <v>7</v>
      </c>
    </row>
    <row r="5" spans="2:17" s="39" customFormat="1" ht="15" customHeight="1">
      <c r="B5" s="30" t="s">
        <v>43</v>
      </c>
      <c r="C5" s="31">
        <f>C7+C15+C20+C25+C30+C37</f>
        <v>2378814</v>
      </c>
      <c r="D5" s="32">
        <f>D7+D15+D20+D25+D30+D37</f>
        <v>2156411</v>
      </c>
      <c r="E5" s="32">
        <f>E7+E15+E20+E25+E30+E37</f>
        <v>222403</v>
      </c>
      <c r="F5" s="33">
        <f>E5/C5</f>
        <v>0.09349322813805536</v>
      </c>
      <c r="G5" s="34" t="s">
        <v>8</v>
      </c>
      <c r="H5" s="35">
        <v>2145283</v>
      </c>
      <c r="I5" s="35">
        <v>1980859</v>
      </c>
      <c r="J5" s="35">
        <v>164424</v>
      </c>
      <c r="K5" s="36">
        <f>J5/H5</f>
        <v>0.07664443339177163</v>
      </c>
      <c r="L5" s="37" t="s">
        <v>8</v>
      </c>
      <c r="M5" s="31">
        <f>C5-H5</f>
        <v>233531</v>
      </c>
      <c r="N5" s="32">
        <f>D5-I5</f>
        <v>175552</v>
      </c>
      <c r="O5" s="32">
        <f>E5-J5</f>
        <v>57979</v>
      </c>
      <c r="P5" s="38">
        <f>F5-K5</f>
        <v>0.01684879474628373</v>
      </c>
      <c r="Q5" s="34" t="s">
        <v>8</v>
      </c>
    </row>
    <row r="6" spans="2:17" ht="15" customHeight="1">
      <c r="B6" s="21"/>
      <c r="C6" s="11"/>
      <c r="D6" s="4"/>
      <c r="E6" s="4"/>
      <c r="F6" s="5"/>
      <c r="G6" s="28"/>
      <c r="H6" s="4"/>
      <c r="I6" s="4"/>
      <c r="J6" s="4"/>
      <c r="K6" s="5"/>
      <c r="L6" s="8"/>
      <c r="M6" s="11"/>
      <c r="N6" s="4"/>
      <c r="O6" s="4"/>
      <c r="P6" s="26"/>
      <c r="Q6" s="28"/>
    </row>
    <row r="7" spans="2:17" s="39" customFormat="1" ht="15" customHeight="1">
      <c r="B7" s="44" t="s">
        <v>34</v>
      </c>
      <c r="C7" s="40">
        <f>SUM(C8:C13)</f>
        <v>1112111</v>
      </c>
      <c r="D7" s="45">
        <f>SUM(D8:D13)</f>
        <v>1020749</v>
      </c>
      <c r="E7" s="45">
        <f>SUM(E8:E13)</f>
        <v>91362</v>
      </c>
      <c r="F7" s="36">
        <f aca="true" t="shared" si="0" ref="F7:F13">E7/C7</f>
        <v>0.08215187153080943</v>
      </c>
      <c r="G7" s="41" t="s">
        <v>8</v>
      </c>
      <c r="H7" s="40">
        <f>SUM(H8:H13)</f>
        <v>1031372</v>
      </c>
      <c r="I7" s="45">
        <f>SUM(I8:I13)</f>
        <v>958756</v>
      </c>
      <c r="J7" s="45">
        <f>SUM(J8:J13)</f>
        <v>72616</v>
      </c>
      <c r="K7" s="36">
        <f aca="true" t="shared" si="1" ref="K7:K13">J7/H7</f>
        <v>0.07040718576808368</v>
      </c>
      <c r="L7" s="41" t="s">
        <v>8</v>
      </c>
      <c r="M7" s="42">
        <f aca="true" t="shared" si="2" ref="M7:P13">C7-H7</f>
        <v>80739</v>
      </c>
      <c r="N7" s="35">
        <f t="shared" si="2"/>
        <v>61993</v>
      </c>
      <c r="O7" s="35">
        <f t="shared" si="2"/>
        <v>18746</v>
      </c>
      <c r="P7" s="43">
        <f t="shared" si="2"/>
        <v>0.011744685762725748</v>
      </c>
      <c r="Q7" s="41" t="s">
        <v>8</v>
      </c>
    </row>
    <row r="8" spans="2:17" ht="15" customHeight="1">
      <c r="B8" s="21" t="s">
        <v>11</v>
      </c>
      <c r="C8" s="11">
        <v>212562</v>
      </c>
      <c r="D8" s="4">
        <v>199378</v>
      </c>
      <c r="E8" s="4">
        <v>13184</v>
      </c>
      <c r="F8" s="5">
        <f t="shared" si="0"/>
        <v>0.06202425645223511</v>
      </c>
      <c r="G8" s="12">
        <v>18</v>
      </c>
      <c r="H8" s="4">
        <v>186937</v>
      </c>
      <c r="I8" s="4">
        <v>178670</v>
      </c>
      <c r="J8" s="4">
        <v>8267</v>
      </c>
      <c r="K8" s="5">
        <f t="shared" si="1"/>
        <v>0.04422345496076218</v>
      </c>
      <c r="L8" s="7">
        <v>18</v>
      </c>
      <c r="M8" s="11">
        <f t="shared" si="2"/>
        <v>25625</v>
      </c>
      <c r="N8" s="4">
        <f t="shared" si="2"/>
        <v>20708</v>
      </c>
      <c r="O8" s="4">
        <f t="shared" si="2"/>
        <v>4917</v>
      </c>
      <c r="P8" s="26">
        <f t="shared" si="2"/>
        <v>0.01780080149147293</v>
      </c>
      <c r="Q8" s="24">
        <f aca="true" t="shared" si="3" ref="Q8:Q13">G8-L8</f>
        <v>0</v>
      </c>
    </row>
    <row r="9" spans="2:17" ht="15" customHeight="1">
      <c r="B9" s="21" t="s">
        <v>12</v>
      </c>
      <c r="C9" s="11">
        <v>335622</v>
      </c>
      <c r="D9" s="4">
        <v>316715</v>
      </c>
      <c r="E9" s="4">
        <v>18907</v>
      </c>
      <c r="F9" s="5">
        <f t="shared" si="0"/>
        <v>0.056334209318817004</v>
      </c>
      <c r="G9" s="12">
        <v>20</v>
      </c>
      <c r="H9" s="4">
        <v>313734</v>
      </c>
      <c r="I9" s="4">
        <v>299877</v>
      </c>
      <c r="J9" s="4">
        <v>13857</v>
      </c>
      <c r="K9" s="5">
        <f t="shared" si="1"/>
        <v>0.04416798944328635</v>
      </c>
      <c r="L9" s="7">
        <v>19</v>
      </c>
      <c r="M9" s="11">
        <f t="shared" si="2"/>
        <v>21888</v>
      </c>
      <c r="N9" s="4">
        <f t="shared" si="2"/>
        <v>16838</v>
      </c>
      <c r="O9" s="4">
        <f t="shared" si="2"/>
        <v>5050</v>
      </c>
      <c r="P9" s="26">
        <f t="shared" si="2"/>
        <v>0.012166219875530654</v>
      </c>
      <c r="Q9" s="24">
        <f t="shared" si="3"/>
        <v>1</v>
      </c>
    </row>
    <row r="10" spans="2:17" ht="15" customHeight="1">
      <c r="B10" s="21" t="s">
        <v>15</v>
      </c>
      <c r="C10" s="11">
        <v>62406</v>
      </c>
      <c r="D10" s="4">
        <v>59786</v>
      </c>
      <c r="E10" s="4">
        <v>2620</v>
      </c>
      <c r="F10" s="5">
        <f t="shared" si="0"/>
        <v>0.0419831426465404</v>
      </c>
      <c r="G10" s="12">
        <v>23</v>
      </c>
      <c r="H10" s="4">
        <v>54260</v>
      </c>
      <c r="I10" s="4">
        <v>52503</v>
      </c>
      <c r="J10" s="4">
        <v>1757</v>
      </c>
      <c r="K10" s="5">
        <f t="shared" si="1"/>
        <v>0.03238112790269075</v>
      </c>
      <c r="L10" s="7">
        <v>22</v>
      </c>
      <c r="M10" s="11">
        <f t="shared" si="2"/>
        <v>8146</v>
      </c>
      <c r="N10" s="4">
        <f t="shared" si="2"/>
        <v>7283</v>
      </c>
      <c r="O10" s="4">
        <f t="shared" si="2"/>
        <v>863</v>
      </c>
      <c r="P10" s="26">
        <f t="shared" si="2"/>
        <v>0.009602014743849648</v>
      </c>
      <c r="Q10" s="24">
        <f t="shared" si="3"/>
        <v>1</v>
      </c>
    </row>
    <row r="11" spans="2:17" ht="15" customHeight="1">
      <c r="B11" s="21" t="s">
        <v>21</v>
      </c>
      <c r="C11" s="11">
        <v>95554</v>
      </c>
      <c r="D11" s="4">
        <v>90218</v>
      </c>
      <c r="E11" s="4">
        <v>5336</v>
      </c>
      <c r="F11" s="5">
        <f t="shared" si="0"/>
        <v>0.05584276953345752</v>
      </c>
      <c r="G11" s="12">
        <v>21</v>
      </c>
      <c r="H11" s="4">
        <v>83146</v>
      </c>
      <c r="I11" s="4">
        <v>79667</v>
      </c>
      <c r="J11" s="4">
        <v>3479</v>
      </c>
      <c r="K11" s="5">
        <f t="shared" si="1"/>
        <v>0.0418420609530224</v>
      </c>
      <c r="L11" s="7">
        <v>20</v>
      </c>
      <c r="M11" s="11">
        <f t="shared" si="2"/>
        <v>12408</v>
      </c>
      <c r="N11" s="4">
        <f t="shared" si="2"/>
        <v>10551</v>
      </c>
      <c r="O11" s="4">
        <f t="shared" si="2"/>
        <v>1857</v>
      </c>
      <c r="P11" s="26">
        <f t="shared" si="2"/>
        <v>0.014000708580435124</v>
      </c>
      <c r="Q11" s="24">
        <f t="shared" si="3"/>
        <v>1</v>
      </c>
    </row>
    <row r="12" spans="2:17" ht="15" customHeight="1">
      <c r="B12" s="21" t="s">
        <v>22</v>
      </c>
      <c r="C12" s="11">
        <v>109282</v>
      </c>
      <c r="D12" s="4">
        <v>104749</v>
      </c>
      <c r="E12" s="4">
        <v>4533</v>
      </c>
      <c r="F12" s="5">
        <f t="shared" si="0"/>
        <v>0.0414798411449278</v>
      </c>
      <c r="G12" s="12">
        <v>24</v>
      </c>
      <c r="H12" s="4">
        <v>92818</v>
      </c>
      <c r="I12" s="4">
        <v>90043</v>
      </c>
      <c r="J12" s="4">
        <v>2775</v>
      </c>
      <c r="K12" s="5">
        <f t="shared" si="1"/>
        <v>0.029897218211984745</v>
      </c>
      <c r="L12" s="7">
        <v>24</v>
      </c>
      <c r="M12" s="11">
        <f t="shared" si="2"/>
        <v>16464</v>
      </c>
      <c r="N12" s="4">
        <f t="shared" si="2"/>
        <v>14706</v>
      </c>
      <c r="O12" s="4">
        <f t="shared" si="2"/>
        <v>1758</v>
      </c>
      <c r="P12" s="26">
        <f t="shared" si="2"/>
        <v>0.011582622932943057</v>
      </c>
      <c r="Q12" s="24">
        <f t="shared" si="3"/>
        <v>0</v>
      </c>
    </row>
    <row r="13" spans="2:17" ht="15" customHeight="1">
      <c r="B13" s="21" t="s">
        <v>33</v>
      </c>
      <c r="C13" s="11">
        <v>296685</v>
      </c>
      <c r="D13" s="4">
        <v>249903</v>
      </c>
      <c r="E13" s="4">
        <v>46782</v>
      </c>
      <c r="F13" s="5">
        <f t="shared" si="0"/>
        <v>0.15768239041407553</v>
      </c>
      <c r="G13" s="12">
        <v>7</v>
      </c>
      <c r="H13" s="4">
        <v>300477</v>
      </c>
      <c r="I13" s="4">
        <v>257996</v>
      </c>
      <c r="J13" s="4">
        <v>42481</v>
      </c>
      <c r="K13" s="5">
        <f t="shared" si="1"/>
        <v>0.14137854145242398</v>
      </c>
      <c r="L13" s="7">
        <v>5</v>
      </c>
      <c r="M13" s="11">
        <f t="shared" si="2"/>
        <v>-3792</v>
      </c>
      <c r="N13" s="4">
        <f t="shared" si="2"/>
        <v>-8093</v>
      </c>
      <c r="O13" s="4">
        <f t="shared" si="2"/>
        <v>4301</v>
      </c>
      <c r="P13" s="26">
        <f t="shared" si="2"/>
        <v>0.016303848961651546</v>
      </c>
      <c r="Q13" s="24">
        <f t="shared" si="3"/>
        <v>2</v>
      </c>
    </row>
    <row r="14" spans="2:17" ht="15" customHeight="1">
      <c r="B14" s="21"/>
      <c r="C14" s="11"/>
      <c r="D14" s="4"/>
      <c r="E14" s="4"/>
      <c r="F14" s="5"/>
      <c r="G14" s="12"/>
      <c r="H14" s="4"/>
      <c r="I14" s="4"/>
      <c r="J14" s="4"/>
      <c r="K14" s="5"/>
      <c r="L14" s="7"/>
      <c r="M14" s="11"/>
      <c r="N14" s="4"/>
      <c r="O14" s="4"/>
      <c r="P14" s="26"/>
      <c r="Q14" s="24"/>
    </row>
    <row r="15" spans="2:17" s="39" customFormat="1" ht="15" customHeight="1">
      <c r="B15" s="46" t="s">
        <v>35</v>
      </c>
      <c r="C15" s="40">
        <f>SUM(C16:C18)</f>
        <v>794223</v>
      </c>
      <c r="D15" s="45">
        <f>SUM(D16:D18)</f>
        <v>745928</v>
      </c>
      <c r="E15" s="45">
        <f>SUM(E16:E18)</f>
        <v>48295</v>
      </c>
      <c r="F15" s="36">
        <f>E15/C15</f>
        <v>0.060807858749998424</v>
      </c>
      <c r="G15" s="41" t="s">
        <v>8</v>
      </c>
      <c r="H15" s="40">
        <f>SUM(H16:H18)</f>
        <v>710027</v>
      </c>
      <c r="I15" s="45">
        <f>SUM(I16:I18)</f>
        <v>681235</v>
      </c>
      <c r="J15" s="45">
        <f>SUM(J16:J18)</f>
        <v>28792</v>
      </c>
      <c r="K15" s="36">
        <f>J15/H15</f>
        <v>0.04055057061210348</v>
      </c>
      <c r="L15" s="41" t="s">
        <v>8</v>
      </c>
      <c r="M15" s="42">
        <f aca="true" t="shared" si="4" ref="M15:P18">C15-H15</f>
        <v>84196</v>
      </c>
      <c r="N15" s="35">
        <f t="shared" si="4"/>
        <v>64693</v>
      </c>
      <c r="O15" s="35">
        <f t="shared" si="4"/>
        <v>19503</v>
      </c>
      <c r="P15" s="43">
        <f t="shared" si="4"/>
        <v>0.020257288137894944</v>
      </c>
      <c r="Q15" s="41" t="s">
        <v>8</v>
      </c>
    </row>
    <row r="16" spans="2:17" ht="15" customHeight="1">
      <c r="B16" s="21" t="s">
        <v>19</v>
      </c>
      <c r="C16" s="11">
        <v>90136</v>
      </c>
      <c r="D16" s="4">
        <v>84800</v>
      </c>
      <c r="E16" s="4">
        <v>5336</v>
      </c>
      <c r="F16" s="5">
        <f>E16/C16</f>
        <v>0.05919943196946836</v>
      </c>
      <c r="G16" s="12">
        <v>19</v>
      </c>
      <c r="H16" s="4">
        <v>73017</v>
      </c>
      <c r="I16" s="4">
        <v>70060</v>
      </c>
      <c r="J16" s="4">
        <v>2957</v>
      </c>
      <c r="K16" s="5">
        <f>J16/H16</f>
        <v>0.040497418409411505</v>
      </c>
      <c r="L16" s="7">
        <v>21</v>
      </c>
      <c r="M16" s="11">
        <f t="shared" si="4"/>
        <v>17119</v>
      </c>
      <c r="N16" s="4">
        <f t="shared" si="4"/>
        <v>14740</v>
      </c>
      <c r="O16" s="4">
        <f t="shared" si="4"/>
        <v>2379</v>
      </c>
      <c r="P16" s="26">
        <f t="shared" si="4"/>
        <v>0.01870201356005685</v>
      </c>
      <c r="Q16" s="24">
        <f>G16-L16</f>
        <v>-2</v>
      </c>
    </row>
    <row r="17" spans="2:17" ht="15" customHeight="1">
      <c r="B17" s="21" t="s">
        <v>24</v>
      </c>
      <c r="C17" s="11">
        <v>375905</v>
      </c>
      <c r="D17" s="4">
        <v>357086</v>
      </c>
      <c r="E17" s="4">
        <v>18819</v>
      </c>
      <c r="F17" s="5">
        <f>E17/C17</f>
        <v>0.05006318085686543</v>
      </c>
      <c r="G17" s="12">
        <v>22</v>
      </c>
      <c r="H17" s="4">
        <v>334632</v>
      </c>
      <c r="I17" s="4">
        <v>324565</v>
      </c>
      <c r="J17" s="4">
        <v>10067</v>
      </c>
      <c r="K17" s="5">
        <f>J17/H17</f>
        <v>0.03008379354036673</v>
      </c>
      <c r="L17" s="7">
        <v>23</v>
      </c>
      <c r="M17" s="11">
        <f t="shared" si="4"/>
        <v>41273</v>
      </c>
      <c r="N17" s="4">
        <f t="shared" si="4"/>
        <v>32521</v>
      </c>
      <c r="O17" s="4">
        <f t="shared" si="4"/>
        <v>8752</v>
      </c>
      <c r="P17" s="26">
        <f t="shared" si="4"/>
        <v>0.0199793873164987</v>
      </c>
      <c r="Q17" s="24">
        <f>G17-L17</f>
        <v>-1</v>
      </c>
    </row>
    <row r="18" spans="2:17" ht="15" customHeight="1">
      <c r="B18" s="21" t="s">
        <v>25</v>
      </c>
      <c r="C18" s="11">
        <v>328182</v>
      </c>
      <c r="D18" s="4">
        <v>304042</v>
      </c>
      <c r="E18" s="4">
        <v>24140</v>
      </c>
      <c r="F18" s="5">
        <f>E18/C18</f>
        <v>0.0735567459519413</v>
      </c>
      <c r="G18" s="12">
        <v>16</v>
      </c>
      <c r="H18" s="4">
        <v>302378</v>
      </c>
      <c r="I18" s="4">
        <v>286610</v>
      </c>
      <c r="J18" s="4">
        <v>15768</v>
      </c>
      <c r="K18" s="5">
        <f>J18/H18</f>
        <v>0.05214665088068576</v>
      </c>
      <c r="L18" s="7">
        <v>16</v>
      </c>
      <c r="M18" s="11">
        <f t="shared" si="4"/>
        <v>25804</v>
      </c>
      <c r="N18" s="4">
        <f t="shared" si="4"/>
        <v>17432</v>
      </c>
      <c r="O18" s="4">
        <f t="shared" si="4"/>
        <v>8372</v>
      </c>
      <c r="P18" s="26">
        <f t="shared" si="4"/>
        <v>0.021410095071255533</v>
      </c>
      <c r="Q18" s="24">
        <f>G18-L18</f>
        <v>0</v>
      </c>
    </row>
    <row r="19" spans="2:17" ht="15" customHeight="1">
      <c r="B19" s="21"/>
      <c r="C19" s="11"/>
      <c r="D19" s="4"/>
      <c r="E19" s="4"/>
      <c r="F19" s="5"/>
      <c r="G19" s="12"/>
      <c r="H19" s="4"/>
      <c r="I19" s="4"/>
      <c r="J19" s="4"/>
      <c r="K19" s="5"/>
      <c r="L19" s="7"/>
      <c r="M19" s="11"/>
      <c r="N19" s="4"/>
      <c r="O19" s="4"/>
      <c r="P19" s="26"/>
      <c r="Q19" s="24"/>
    </row>
    <row r="20" spans="2:17" s="39" customFormat="1" ht="15" customHeight="1">
      <c r="B20" s="46" t="s">
        <v>36</v>
      </c>
      <c r="C20" s="40">
        <f>SUM(C21:C23)</f>
        <v>130025</v>
      </c>
      <c r="D20" s="45">
        <f>SUM(D21:D23)</f>
        <v>119691</v>
      </c>
      <c r="E20" s="45">
        <f>SUM(E21:E23)</f>
        <v>10334</v>
      </c>
      <c r="F20" s="36">
        <f>E20/C20</f>
        <v>0.0794770236492982</v>
      </c>
      <c r="G20" s="41" t="s">
        <v>8</v>
      </c>
      <c r="H20" s="40">
        <f>SUM(H21:H23)</f>
        <v>105560</v>
      </c>
      <c r="I20" s="45">
        <f>SUM(I21:I23)</f>
        <v>97757</v>
      </c>
      <c r="J20" s="45">
        <f>SUM(J21:J23)</f>
        <v>7803</v>
      </c>
      <c r="K20" s="36">
        <f>J20/H20</f>
        <v>0.07392004547176961</v>
      </c>
      <c r="L20" s="41" t="s">
        <v>8</v>
      </c>
      <c r="M20" s="42">
        <f aca="true" t="shared" si="5" ref="M20:P23">C20-H20</f>
        <v>24465</v>
      </c>
      <c r="N20" s="35">
        <f t="shared" si="5"/>
        <v>21934</v>
      </c>
      <c r="O20" s="35">
        <f t="shared" si="5"/>
        <v>2531</v>
      </c>
      <c r="P20" s="43">
        <f t="shared" si="5"/>
        <v>0.005556978177528593</v>
      </c>
      <c r="Q20" s="41" t="s">
        <v>8</v>
      </c>
    </row>
    <row r="21" spans="2:17" ht="15" customHeight="1">
      <c r="B21" s="21" t="s">
        <v>13</v>
      </c>
      <c r="C21" s="11">
        <v>33780</v>
      </c>
      <c r="D21" s="4">
        <v>30873</v>
      </c>
      <c r="E21" s="4">
        <v>2907</v>
      </c>
      <c r="F21" s="5">
        <f>E21/C21</f>
        <v>0.08605683836589698</v>
      </c>
      <c r="G21" s="12">
        <v>14</v>
      </c>
      <c r="H21" s="4">
        <v>27576</v>
      </c>
      <c r="I21" s="4">
        <v>25447</v>
      </c>
      <c r="J21" s="4">
        <v>2129</v>
      </c>
      <c r="K21" s="5">
        <f>J21/H21</f>
        <v>0.07720481578183928</v>
      </c>
      <c r="L21" s="7">
        <v>13</v>
      </c>
      <c r="M21" s="11">
        <f t="shared" si="5"/>
        <v>6204</v>
      </c>
      <c r="N21" s="4">
        <f t="shared" si="5"/>
        <v>5426</v>
      </c>
      <c r="O21" s="4">
        <f t="shared" si="5"/>
        <v>778</v>
      </c>
      <c r="P21" s="26">
        <f t="shared" si="5"/>
        <v>0.008852022584057692</v>
      </c>
      <c r="Q21" s="24">
        <f>G21-L21</f>
        <v>1</v>
      </c>
    </row>
    <row r="22" spans="2:17" ht="15" customHeight="1">
      <c r="B22" s="21" t="s">
        <v>17</v>
      </c>
      <c r="C22" s="11">
        <v>54963</v>
      </c>
      <c r="D22" s="4">
        <v>51214</v>
      </c>
      <c r="E22" s="4">
        <v>3749</v>
      </c>
      <c r="F22" s="5">
        <f>E22/C22</f>
        <v>0.06820952276986336</v>
      </c>
      <c r="G22" s="12">
        <v>17</v>
      </c>
      <c r="H22" s="4">
        <v>43903</v>
      </c>
      <c r="I22" s="4">
        <v>41668</v>
      </c>
      <c r="J22" s="4">
        <v>2235</v>
      </c>
      <c r="K22" s="5">
        <f>J22/H22</f>
        <v>0.05090768284627474</v>
      </c>
      <c r="L22" s="7">
        <v>17</v>
      </c>
      <c r="M22" s="11">
        <f t="shared" si="5"/>
        <v>11060</v>
      </c>
      <c r="N22" s="4">
        <f t="shared" si="5"/>
        <v>9546</v>
      </c>
      <c r="O22" s="4">
        <f t="shared" si="5"/>
        <v>1514</v>
      </c>
      <c r="P22" s="26">
        <f t="shared" si="5"/>
        <v>0.01730183992358862</v>
      </c>
      <c r="Q22" s="24">
        <f>G22-L22</f>
        <v>0</v>
      </c>
    </row>
    <row r="23" spans="2:17" ht="15" customHeight="1">
      <c r="B23" s="21" t="s">
        <v>27</v>
      </c>
      <c r="C23" s="11">
        <v>41282</v>
      </c>
      <c r="D23" s="4">
        <v>37604</v>
      </c>
      <c r="E23" s="4">
        <v>3678</v>
      </c>
      <c r="F23" s="5">
        <f>E23/C23</f>
        <v>0.08909452061431132</v>
      </c>
      <c r="G23" s="12">
        <v>13</v>
      </c>
      <c r="H23" s="4">
        <v>34081</v>
      </c>
      <c r="I23" s="4">
        <v>30642</v>
      </c>
      <c r="J23" s="4">
        <v>3439</v>
      </c>
      <c r="K23" s="5">
        <f>J23/H23</f>
        <v>0.10090666353686804</v>
      </c>
      <c r="L23" s="7">
        <v>9</v>
      </c>
      <c r="M23" s="11">
        <f t="shared" si="5"/>
        <v>7201</v>
      </c>
      <c r="N23" s="4">
        <f t="shared" si="5"/>
        <v>6962</v>
      </c>
      <c r="O23" s="4">
        <f t="shared" si="5"/>
        <v>239</v>
      </c>
      <c r="P23" s="26">
        <f t="shared" si="5"/>
        <v>-0.011812142922556723</v>
      </c>
      <c r="Q23" s="24">
        <f>G23-L23</f>
        <v>4</v>
      </c>
    </row>
    <row r="24" spans="2:17" ht="15" customHeight="1">
      <c r="B24" s="21"/>
      <c r="C24" s="11"/>
      <c r="D24" s="4"/>
      <c r="E24" s="4"/>
      <c r="F24" s="5"/>
      <c r="G24" s="12"/>
      <c r="H24" s="4"/>
      <c r="I24" s="4"/>
      <c r="J24" s="4"/>
      <c r="K24" s="5"/>
      <c r="L24" s="7"/>
      <c r="M24" s="11"/>
      <c r="N24" s="4"/>
      <c r="O24" s="4"/>
      <c r="P24" s="26"/>
      <c r="Q24" s="24"/>
    </row>
    <row r="25" spans="2:17" s="39" customFormat="1" ht="15" customHeight="1">
      <c r="B25" s="46" t="s">
        <v>37</v>
      </c>
      <c r="C25" s="40">
        <f>SUM(C26:C28)</f>
        <v>112979</v>
      </c>
      <c r="D25" s="45">
        <f>SUM(D26:D28)</f>
        <v>96921</v>
      </c>
      <c r="E25" s="45">
        <f>SUM(E26:E28)</f>
        <v>16058</v>
      </c>
      <c r="F25" s="36">
        <f>E25/C25</f>
        <v>0.14213260871489392</v>
      </c>
      <c r="G25" s="41" t="s">
        <v>8</v>
      </c>
      <c r="H25" s="40">
        <f>SUM(H26:H28)</f>
        <v>102717</v>
      </c>
      <c r="I25" s="45">
        <f>SUM(I26:I28)</f>
        <v>90524</v>
      </c>
      <c r="J25" s="45">
        <f>SUM(J26:J28)</f>
        <v>12193</v>
      </c>
      <c r="K25" s="36">
        <f>J25/H25</f>
        <v>0.11870479083306561</v>
      </c>
      <c r="L25" s="41" t="s">
        <v>8</v>
      </c>
      <c r="M25" s="42">
        <f aca="true" t="shared" si="6" ref="M25:P28">C25-H25</f>
        <v>10262</v>
      </c>
      <c r="N25" s="35">
        <f t="shared" si="6"/>
        <v>6397</v>
      </c>
      <c r="O25" s="35">
        <f t="shared" si="6"/>
        <v>3865</v>
      </c>
      <c r="P25" s="43">
        <f t="shared" si="6"/>
        <v>0.02342781788182831</v>
      </c>
      <c r="Q25" s="41" t="s">
        <v>8</v>
      </c>
    </row>
    <row r="26" spans="2:17" ht="15" customHeight="1">
      <c r="B26" s="21" t="s">
        <v>10</v>
      </c>
      <c r="C26" s="11">
        <v>33311</v>
      </c>
      <c r="D26" s="4">
        <v>29177</v>
      </c>
      <c r="E26" s="4">
        <v>4134</v>
      </c>
      <c r="F26" s="5">
        <f>E26/C26</f>
        <v>0.12410314910990364</v>
      </c>
      <c r="G26" s="12">
        <v>8</v>
      </c>
      <c r="H26" s="4">
        <v>32984</v>
      </c>
      <c r="I26" s="4">
        <v>29322</v>
      </c>
      <c r="J26" s="4">
        <v>3662</v>
      </c>
      <c r="K26" s="5">
        <f>J26/H26</f>
        <v>0.11102352655833131</v>
      </c>
      <c r="L26" s="7">
        <v>8</v>
      </c>
      <c r="M26" s="11">
        <f t="shared" si="6"/>
        <v>327</v>
      </c>
      <c r="N26" s="4">
        <f t="shared" si="6"/>
        <v>-145</v>
      </c>
      <c r="O26" s="4">
        <f t="shared" si="6"/>
        <v>472</v>
      </c>
      <c r="P26" s="26">
        <f t="shared" si="6"/>
        <v>0.013079622551572329</v>
      </c>
      <c r="Q26" s="24">
        <f>G26-L26</f>
        <v>0</v>
      </c>
    </row>
    <row r="27" spans="2:17" ht="15" customHeight="1">
      <c r="B27" s="21" t="s">
        <v>20</v>
      </c>
      <c r="C27" s="11">
        <v>18854</v>
      </c>
      <c r="D27" s="4">
        <v>12057</v>
      </c>
      <c r="E27" s="4">
        <v>6797</v>
      </c>
      <c r="F27" s="5">
        <f>E27/C27</f>
        <v>0.36050705420600404</v>
      </c>
      <c r="G27" s="12">
        <v>2</v>
      </c>
      <c r="H27" s="4">
        <v>16761</v>
      </c>
      <c r="I27" s="4">
        <v>11476</v>
      </c>
      <c r="J27" s="4">
        <v>5285</v>
      </c>
      <c r="K27" s="5">
        <f>J27/H27</f>
        <v>0.3153153153153153</v>
      </c>
      <c r="L27" s="7">
        <v>2</v>
      </c>
      <c r="M27" s="11">
        <f t="shared" si="6"/>
        <v>2093</v>
      </c>
      <c r="N27" s="4">
        <f t="shared" si="6"/>
        <v>581</v>
      </c>
      <c r="O27" s="4">
        <f t="shared" si="6"/>
        <v>1512</v>
      </c>
      <c r="P27" s="26">
        <f t="shared" si="6"/>
        <v>0.045191738890688726</v>
      </c>
      <c r="Q27" s="24">
        <f>G27-L27</f>
        <v>0</v>
      </c>
    </row>
    <row r="28" spans="2:17" ht="15" customHeight="1">
      <c r="B28" s="21" t="s">
        <v>30</v>
      </c>
      <c r="C28" s="11">
        <v>60814</v>
      </c>
      <c r="D28" s="4">
        <v>55687</v>
      </c>
      <c r="E28" s="4">
        <v>5127</v>
      </c>
      <c r="F28" s="5">
        <f>E28/C28</f>
        <v>0.08430624527247016</v>
      </c>
      <c r="G28" s="12">
        <v>15</v>
      </c>
      <c r="H28" s="4">
        <v>52972</v>
      </c>
      <c r="I28" s="4">
        <v>49726</v>
      </c>
      <c r="J28" s="4">
        <v>3246</v>
      </c>
      <c r="K28" s="5">
        <f>J28/H28</f>
        <v>0.061277656120214456</v>
      </c>
      <c r="L28" s="7">
        <v>15</v>
      </c>
      <c r="M28" s="11">
        <f t="shared" si="6"/>
        <v>7842</v>
      </c>
      <c r="N28" s="4">
        <f t="shared" si="6"/>
        <v>5961</v>
      </c>
      <c r="O28" s="4">
        <f t="shared" si="6"/>
        <v>1881</v>
      </c>
      <c r="P28" s="26">
        <f t="shared" si="6"/>
        <v>0.023028589152255703</v>
      </c>
      <c r="Q28" s="24">
        <f>G28-L28</f>
        <v>0</v>
      </c>
    </row>
    <row r="29" spans="2:17" ht="15" customHeight="1">
      <c r="B29" s="21"/>
      <c r="C29" s="11"/>
      <c r="D29" s="4"/>
      <c r="E29" s="4"/>
      <c r="F29" s="5"/>
      <c r="G29" s="12"/>
      <c r="H29" s="4"/>
      <c r="I29" s="4"/>
      <c r="J29" s="4"/>
      <c r="K29" s="5"/>
      <c r="L29" s="7"/>
      <c r="M29" s="11"/>
      <c r="N29" s="4"/>
      <c r="O29" s="4"/>
      <c r="P29" s="26"/>
      <c r="Q29" s="24"/>
    </row>
    <row r="30" spans="2:17" s="39" customFormat="1" ht="15" customHeight="1">
      <c r="B30" s="46" t="s">
        <v>38</v>
      </c>
      <c r="C30" s="40">
        <f>SUM(C31:C35)</f>
        <v>104851</v>
      </c>
      <c r="D30" s="45">
        <f>SUM(D31:D35)</f>
        <v>91363</v>
      </c>
      <c r="E30" s="45">
        <f>SUM(E31:E35)</f>
        <v>13488</v>
      </c>
      <c r="F30" s="36">
        <f aca="true" t="shared" si="7" ref="F30:F35">E30/C30</f>
        <v>0.1286396887011092</v>
      </c>
      <c r="G30" s="41" t="s">
        <v>8</v>
      </c>
      <c r="H30" s="40">
        <f>SUM(H31:H35)</f>
        <v>89073</v>
      </c>
      <c r="I30" s="45">
        <f>SUM(I31:I35)</f>
        <v>79608</v>
      </c>
      <c r="J30" s="45">
        <f>SUM(J31:J35)</f>
        <v>9465</v>
      </c>
      <c r="K30" s="36">
        <f aca="true" t="shared" si="8" ref="K30:K35">J30/H30</f>
        <v>0.10626115657943484</v>
      </c>
      <c r="L30" s="41" t="s">
        <v>8</v>
      </c>
      <c r="M30" s="42">
        <f aca="true" t="shared" si="9" ref="M30:P35">C30-H30</f>
        <v>15778</v>
      </c>
      <c r="N30" s="35">
        <f t="shared" si="9"/>
        <v>11755</v>
      </c>
      <c r="O30" s="35">
        <f t="shared" si="9"/>
        <v>4023</v>
      </c>
      <c r="P30" s="43">
        <f t="shared" si="9"/>
        <v>0.022378532121674358</v>
      </c>
      <c r="Q30" s="41" t="s">
        <v>8</v>
      </c>
    </row>
    <row r="31" spans="2:17" ht="15" customHeight="1">
      <c r="B31" s="21" t="s">
        <v>14</v>
      </c>
      <c r="C31" s="11">
        <v>13482</v>
      </c>
      <c r="D31" s="4">
        <v>12158</v>
      </c>
      <c r="E31" s="4">
        <v>1324</v>
      </c>
      <c r="F31" s="5">
        <f t="shared" si="7"/>
        <v>0.09820501409286456</v>
      </c>
      <c r="G31" s="12">
        <v>11</v>
      </c>
      <c r="H31" s="4">
        <v>12028</v>
      </c>
      <c r="I31" s="4">
        <v>11097</v>
      </c>
      <c r="J31" s="4">
        <v>931</v>
      </c>
      <c r="K31" s="5">
        <f t="shared" si="8"/>
        <v>0.07740272697040239</v>
      </c>
      <c r="L31" s="7">
        <v>12</v>
      </c>
      <c r="M31" s="11">
        <f t="shared" si="9"/>
        <v>1454</v>
      </c>
      <c r="N31" s="4">
        <f t="shared" si="9"/>
        <v>1061</v>
      </c>
      <c r="O31" s="4">
        <f t="shared" si="9"/>
        <v>393</v>
      </c>
      <c r="P31" s="26">
        <f t="shared" si="9"/>
        <v>0.020802287122462168</v>
      </c>
      <c r="Q31" s="24">
        <f>G31-L31</f>
        <v>-1</v>
      </c>
    </row>
    <row r="32" spans="2:17" ht="15" customHeight="1">
      <c r="B32" s="21" t="s">
        <v>16</v>
      </c>
      <c r="C32" s="11">
        <v>41103</v>
      </c>
      <c r="D32" s="4">
        <v>36867</v>
      </c>
      <c r="E32" s="4">
        <v>4236</v>
      </c>
      <c r="F32" s="5">
        <f t="shared" si="7"/>
        <v>0.103058170936428</v>
      </c>
      <c r="G32" s="12">
        <v>10</v>
      </c>
      <c r="H32" s="4">
        <v>34461</v>
      </c>
      <c r="I32" s="4">
        <v>31223</v>
      </c>
      <c r="J32" s="4">
        <v>3238</v>
      </c>
      <c r="K32" s="5">
        <f t="shared" si="8"/>
        <v>0.09396128957372102</v>
      </c>
      <c r="L32" s="7">
        <v>10</v>
      </c>
      <c r="M32" s="11">
        <f t="shared" si="9"/>
        <v>6642</v>
      </c>
      <c r="N32" s="4">
        <f t="shared" si="9"/>
        <v>5644</v>
      </c>
      <c r="O32" s="4">
        <f t="shared" si="9"/>
        <v>998</v>
      </c>
      <c r="P32" s="26">
        <f t="shared" si="9"/>
        <v>0.009096881362706977</v>
      </c>
      <c r="Q32" s="24">
        <f>G32-L32</f>
        <v>0</v>
      </c>
    </row>
    <row r="33" spans="2:17" ht="15" customHeight="1">
      <c r="B33" s="21" t="s">
        <v>23</v>
      </c>
      <c r="C33" s="11">
        <v>10549</v>
      </c>
      <c r="D33" s="4">
        <v>8165</v>
      </c>
      <c r="E33" s="4">
        <v>2384</v>
      </c>
      <c r="F33" s="5">
        <f t="shared" si="7"/>
        <v>0.22599298511707272</v>
      </c>
      <c r="G33" s="12">
        <v>3</v>
      </c>
      <c r="H33" s="4">
        <v>9410</v>
      </c>
      <c r="I33" s="4">
        <v>7666</v>
      </c>
      <c r="J33" s="4">
        <v>1744</v>
      </c>
      <c r="K33" s="5">
        <f t="shared" si="8"/>
        <v>0.1853347502656748</v>
      </c>
      <c r="L33" s="7">
        <v>3</v>
      </c>
      <c r="M33" s="11">
        <f t="shared" si="9"/>
        <v>1139</v>
      </c>
      <c r="N33" s="4">
        <f t="shared" si="9"/>
        <v>499</v>
      </c>
      <c r="O33" s="4">
        <f t="shared" si="9"/>
        <v>640</v>
      </c>
      <c r="P33" s="26">
        <f t="shared" si="9"/>
        <v>0.04065823485139791</v>
      </c>
      <c r="Q33" s="24">
        <f>G33-L33</f>
        <v>0</v>
      </c>
    </row>
    <row r="34" spans="2:17" ht="15" customHeight="1">
      <c r="B34" s="21" t="s">
        <v>26</v>
      </c>
      <c r="C34" s="11">
        <v>20140</v>
      </c>
      <c r="D34" s="4">
        <v>18016</v>
      </c>
      <c r="E34" s="4">
        <v>2124</v>
      </c>
      <c r="F34" s="5">
        <f t="shared" si="7"/>
        <v>0.1054617676266137</v>
      </c>
      <c r="G34" s="12">
        <v>9</v>
      </c>
      <c r="H34" s="4">
        <v>16674</v>
      </c>
      <c r="I34" s="4">
        <v>15315</v>
      </c>
      <c r="J34" s="4">
        <v>1359</v>
      </c>
      <c r="K34" s="5">
        <f t="shared" si="8"/>
        <v>0.08150413817920116</v>
      </c>
      <c r="L34" s="7">
        <v>11</v>
      </c>
      <c r="M34" s="11">
        <f t="shared" si="9"/>
        <v>3466</v>
      </c>
      <c r="N34" s="4">
        <f t="shared" si="9"/>
        <v>2701</v>
      </c>
      <c r="O34" s="4">
        <f t="shared" si="9"/>
        <v>765</v>
      </c>
      <c r="P34" s="26">
        <f t="shared" si="9"/>
        <v>0.023957629447412546</v>
      </c>
      <c r="Q34" s="24">
        <f>G34-L34</f>
        <v>-2</v>
      </c>
    </row>
    <row r="35" spans="2:17" ht="15" customHeight="1">
      <c r="B35" s="21" t="s">
        <v>29</v>
      </c>
      <c r="C35" s="11">
        <v>19577</v>
      </c>
      <c r="D35" s="4">
        <v>16157</v>
      </c>
      <c r="E35" s="4">
        <v>3420</v>
      </c>
      <c r="F35" s="5">
        <f t="shared" si="7"/>
        <v>0.1746947949123972</v>
      </c>
      <c r="G35" s="12">
        <v>6</v>
      </c>
      <c r="H35" s="4">
        <v>16500</v>
      </c>
      <c r="I35" s="4">
        <v>14307</v>
      </c>
      <c r="J35" s="4">
        <v>2193</v>
      </c>
      <c r="K35" s="5">
        <f t="shared" si="8"/>
        <v>0.13290909090909092</v>
      </c>
      <c r="L35" s="7">
        <v>7</v>
      </c>
      <c r="M35" s="11">
        <f t="shared" si="9"/>
        <v>3077</v>
      </c>
      <c r="N35" s="4">
        <f t="shared" si="9"/>
        <v>1850</v>
      </c>
      <c r="O35" s="4">
        <f t="shared" si="9"/>
        <v>1227</v>
      </c>
      <c r="P35" s="26">
        <f t="shared" si="9"/>
        <v>0.04178570400330628</v>
      </c>
      <c r="Q35" s="24">
        <f>G35-L35</f>
        <v>-1</v>
      </c>
    </row>
    <row r="36" spans="2:17" ht="15" customHeight="1">
      <c r="B36" s="21"/>
      <c r="C36" s="11"/>
      <c r="D36" s="4"/>
      <c r="E36" s="4"/>
      <c r="F36" s="5"/>
      <c r="G36" s="12"/>
      <c r="H36" s="4"/>
      <c r="I36" s="4"/>
      <c r="J36" s="4"/>
      <c r="K36" s="5"/>
      <c r="L36" s="7"/>
      <c r="M36" s="11"/>
      <c r="N36" s="4"/>
      <c r="O36" s="4"/>
      <c r="P36" s="26"/>
      <c r="Q36" s="24"/>
    </row>
    <row r="37" spans="2:17" s="39" customFormat="1" ht="15" customHeight="1">
      <c r="B37" s="46" t="s">
        <v>39</v>
      </c>
      <c r="C37" s="40">
        <f>SUM(C38:C41)</f>
        <v>124625</v>
      </c>
      <c r="D37" s="45">
        <f>SUM(D38:D41)</f>
        <v>81759</v>
      </c>
      <c r="E37" s="45">
        <f>SUM(E38:E41)</f>
        <v>42866</v>
      </c>
      <c r="F37" s="36">
        <f>E37/C37</f>
        <v>0.3439598796389168</v>
      </c>
      <c r="G37" s="41" t="s">
        <v>8</v>
      </c>
      <c r="H37" s="40">
        <f>SUM(H38:H41)</f>
        <v>106534</v>
      </c>
      <c r="I37" s="45">
        <f>SUM(I38:I41)</f>
        <v>72979</v>
      </c>
      <c r="J37" s="45">
        <f>SUM(J38:J41)</f>
        <v>33555</v>
      </c>
      <c r="K37" s="36">
        <f>J37/H37</f>
        <v>0.314969868774288</v>
      </c>
      <c r="L37" s="41" t="s">
        <v>8</v>
      </c>
      <c r="M37" s="42">
        <f aca="true" t="shared" si="10" ref="M37:P41">C37-H37</f>
        <v>18091</v>
      </c>
      <c r="N37" s="35">
        <f t="shared" si="10"/>
        <v>8780</v>
      </c>
      <c r="O37" s="35">
        <f t="shared" si="10"/>
        <v>9311</v>
      </c>
      <c r="P37" s="43">
        <f t="shared" si="10"/>
        <v>0.028990010864628768</v>
      </c>
      <c r="Q37" s="41" t="s">
        <v>8</v>
      </c>
    </row>
    <row r="38" spans="2:17" ht="15" customHeight="1">
      <c r="B38" s="21" t="s">
        <v>18</v>
      </c>
      <c r="C38" s="11">
        <v>16554</v>
      </c>
      <c r="D38" s="4">
        <v>13522</v>
      </c>
      <c r="E38" s="4">
        <v>3032</v>
      </c>
      <c r="F38" s="5">
        <f>E38/C38</f>
        <v>0.18315814908783376</v>
      </c>
      <c r="G38" s="12">
        <v>5</v>
      </c>
      <c r="H38" s="4">
        <v>14681</v>
      </c>
      <c r="I38" s="4">
        <v>12706</v>
      </c>
      <c r="J38" s="4">
        <v>1975</v>
      </c>
      <c r="K38" s="5">
        <f>J38/H38</f>
        <v>0.1345276207342824</v>
      </c>
      <c r="L38" s="7">
        <v>6</v>
      </c>
      <c r="M38" s="11">
        <f t="shared" si="10"/>
        <v>1873</v>
      </c>
      <c r="N38" s="4">
        <f t="shared" si="10"/>
        <v>816</v>
      </c>
      <c r="O38" s="4">
        <f t="shared" si="10"/>
        <v>1057</v>
      </c>
      <c r="P38" s="26">
        <f t="shared" si="10"/>
        <v>0.04863052835355136</v>
      </c>
      <c r="Q38" s="24">
        <f>G38-L38</f>
        <v>-1</v>
      </c>
    </row>
    <row r="39" spans="2:17" ht="15" customHeight="1">
      <c r="B39" s="21" t="s">
        <v>28</v>
      </c>
      <c r="C39" s="11">
        <v>11130</v>
      </c>
      <c r="D39" s="4">
        <v>8788</v>
      </c>
      <c r="E39" s="4">
        <v>2342</v>
      </c>
      <c r="F39" s="5">
        <f>E39/C39</f>
        <v>0.21042228212039532</v>
      </c>
      <c r="G39" s="12">
        <v>4</v>
      </c>
      <c r="H39" s="4">
        <v>10092</v>
      </c>
      <c r="I39" s="4">
        <v>8361</v>
      </c>
      <c r="J39" s="4">
        <v>1731</v>
      </c>
      <c r="K39" s="5">
        <f>J39/H39</f>
        <v>0.17152199762187872</v>
      </c>
      <c r="L39" s="7">
        <v>4</v>
      </c>
      <c r="M39" s="11">
        <f t="shared" si="10"/>
        <v>1038</v>
      </c>
      <c r="N39" s="4">
        <f t="shared" si="10"/>
        <v>427</v>
      </c>
      <c r="O39" s="4">
        <f t="shared" si="10"/>
        <v>611</v>
      </c>
      <c r="P39" s="26">
        <f t="shared" si="10"/>
        <v>0.038900284498516596</v>
      </c>
      <c r="Q39" s="24">
        <f>G39-L39</f>
        <v>0</v>
      </c>
    </row>
    <row r="40" spans="2:17" ht="15" customHeight="1">
      <c r="B40" s="21" t="s">
        <v>31</v>
      </c>
      <c r="C40" s="11">
        <v>41192</v>
      </c>
      <c r="D40" s="4">
        <v>37220</v>
      </c>
      <c r="E40" s="4">
        <v>3972</v>
      </c>
      <c r="F40" s="5">
        <f>E40/C40</f>
        <v>0.09642649058069529</v>
      </c>
      <c r="G40" s="12">
        <v>12</v>
      </c>
      <c r="H40" s="4">
        <v>34401</v>
      </c>
      <c r="I40" s="4">
        <v>32218</v>
      </c>
      <c r="J40" s="4">
        <v>2183</v>
      </c>
      <c r="K40" s="5">
        <f>J40/H40</f>
        <v>0.06345745763204558</v>
      </c>
      <c r="L40" s="7">
        <v>14</v>
      </c>
      <c r="M40" s="11">
        <f t="shared" si="10"/>
        <v>6791</v>
      </c>
      <c r="N40" s="4">
        <f t="shared" si="10"/>
        <v>5002</v>
      </c>
      <c r="O40" s="4">
        <f t="shared" si="10"/>
        <v>1789</v>
      </c>
      <c r="P40" s="26">
        <f t="shared" si="10"/>
        <v>0.03296903294864971</v>
      </c>
      <c r="Q40" s="24">
        <f>G40-L40</f>
        <v>-2</v>
      </c>
    </row>
    <row r="41" spans="2:17" ht="15" customHeight="1">
      <c r="B41" s="22" t="s">
        <v>32</v>
      </c>
      <c r="C41" s="13">
        <v>55749</v>
      </c>
      <c r="D41" s="14">
        <v>22229</v>
      </c>
      <c r="E41" s="14">
        <v>33520</v>
      </c>
      <c r="F41" s="15">
        <f>E41/C41</f>
        <v>0.6012663904285279</v>
      </c>
      <c r="G41" s="16">
        <v>1</v>
      </c>
      <c r="H41" s="14">
        <v>47360</v>
      </c>
      <c r="I41" s="14">
        <v>19694</v>
      </c>
      <c r="J41" s="14">
        <v>27666</v>
      </c>
      <c r="K41" s="15">
        <f>J41/H41</f>
        <v>0.5841638513513514</v>
      </c>
      <c r="L41" s="23">
        <v>1</v>
      </c>
      <c r="M41" s="13">
        <f t="shared" si="10"/>
        <v>8389</v>
      </c>
      <c r="N41" s="14">
        <f t="shared" si="10"/>
        <v>2535</v>
      </c>
      <c r="O41" s="14">
        <f t="shared" si="10"/>
        <v>5854</v>
      </c>
      <c r="P41" s="27">
        <f t="shared" si="10"/>
        <v>0.017102539077176515</v>
      </c>
      <c r="Q41" s="25">
        <f>G41-L41</f>
        <v>0</v>
      </c>
    </row>
    <row r="42" ht="15">
      <c r="B42" s="29" t="s">
        <v>41</v>
      </c>
    </row>
    <row r="43" ht="15">
      <c r="B43" s="6" t="s">
        <v>42</v>
      </c>
    </row>
  </sheetData>
  <sheetProtection/>
  <mergeCells count="5">
    <mergeCell ref="B3:B4"/>
    <mergeCell ref="C3:G3"/>
    <mergeCell ref="H3:L3"/>
    <mergeCell ref="M3:Q3"/>
    <mergeCell ref="B2:Q2"/>
  </mergeCells>
  <printOptions horizontalCentered="1" verticalCentered="1"/>
  <pageMargins left="0.33" right="0.36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2011-02-09T17:07:27Z</cp:lastPrinted>
  <dcterms:created xsi:type="dcterms:W3CDTF">2011-02-04T18:27:36Z</dcterms:created>
  <dcterms:modified xsi:type="dcterms:W3CDTF">2011-02-09T20:40:26Z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