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345" activeTab="0"/>
  </bookViews>
  <sheets>
    <sheet name="2000" sheetId="1" r:id="rId1"/>
    <sheet name="1990" sheetId="2" r:id="rId2"/>
    <sheet name="Change" sheetId="3" r:id="rId3"/>
  </sheets>
  <definedNames/>
  <calcPr fullCalcOnLoad="1"/>
</workbook>
</file>

<file path=xl/sharedStrings.xml><?xml version="1.0" encoding="utf-8"?>
<sst xmlns="http://schemas.openxmlformats.org/spreadsheetml/2006/main" count="436" uniqueCount="159">
  <si>
    <t>Subject</t>
  </si>
  <si>
    <t>Number</t>
  </si>
  <si>
    <t>Percent</t>
  </si>
  <si>
    <t xml:space="preserve">          Total population.................................................................................</t>
  </si>
  <si>
    <t xml:space="preserve">- Represents zero or rounds to zero.  (X) Not applicable.  </t>
  </si>
  <si>
    <t xml:space="preserve">       Population 3 years and over</t>
  </si>
  <si>
    <t xml:space="preserve">          enrolled in school………………………….</t>
  </si>
  <si>
    <t>EDUCATIONAL ATTAINMENT</t>
  </si>
  <si>
    <t xml:space="preserve">       Population 15 years and over………………….</t>
  </si>
  <si>
    <t>GRANDPARENTS AS CAREGIVERS</t>
  </si>
  <si>
    <t xml:space="preserve">       Grandparent living in household with one or</t>
  </si>
  <si>
    <t xml:space="preserve">       Civilian population 18 years and over…………</t>
  </si>
  <si>
    <t>Civilian veterans……………………………………..</t>
  </si>
  <si>
    <t>DISABILITY STATUS OF THE CIVILIAN</t>
  </si>
  <si>
    <t>College or graduate school………………………………….</t>
  </si>
  <si>
    <t>Less than 9th grade………………………………………..</t>
  </si>
  <si>
    <t xml:space="preserve">       Population 25 years and over……………………..</t>
  </si>
  <si>
    <t>Percent bachelor's degree or higher…………………………</t>
  </si>
  <si>
    <t>Bachelor's degree………………………………………………</t>
  </si>
  <si>
    <t>High school graduate (includes equivalency)…………….</t>
  </si>
  <si>
    <t>9th to 12th grade, no diploma……………………………..</t>
  </si>
  <si>
    <t>Some college, no degree…………………………………….</t>
  </si>
  <si>
    <t>Associate degree……………………………………………</t>
  </si>
  <si>
    <t>Graduate or professional degree………………………….</t>
  </si>
  <si>
    <t>Percent high school graduate or higher…………………..</t>
  </si>
  <si>
    <t>Never married………………………………………………..</t>
  </si>
  <si>
    <t>Now married, except separated…………………………..</t>
  </si>
  <si>
    <t>Separated……………………………………………………</t>
  </si>
  <si>
    <t xml:space="preserve">     Female……………………………………………………</t>
  </si>
  <si>
    <t>Widowed……………………………………………………..</t>
  </si>
  <si>
    <t>Divorced……………………………………………………..</t>
  </si>
  <si>
    <t xml:space="preserve">     Female…………………………………………………..</t>
  </si>
  <si>
    <t xml:space="preserve">          more own grandchildren under 18 years……………</t>
  </si>
  <si>
    <t>Grandparent responsible for grandchildren………………………</t>
  </si>
  <si>
    <t xml:space="preserve">       Population 65 years and over………………………..</t>
  </si>
  <si>
    <t>RESIDENCE IN 1985</t>
  </si>
  <si>
    <t xml:space="preserve">       Population 5 years and over………………………….</t>
  </si>
  <si>
    <t>Same house in 1985………………………………………….</t>
  </si>
  <si>
    <t>Different house in the U.S. in 1985………………………..</t>
  </si>
  <si>
    <t xml:space="preserve">   Same county………………………………………………….</t>
  </si>
  <si>
    <t xml:space="preserve">   Different county……………………………………………….</t>
  </si>
  <si>
    <t xml:space="preserve">     Same state……………………………………………….</t>
  </si>
  <si>
    <t xml:space="preserve">     Different state…………………………………………….</t>
  </si>
  <si>
    <t>Elsewhere in 1985…………………………………………...</t>
  </si>
  <si>
    <t>NATIVITY AND PLACE OF BIRTH</t>
  </si>
  <si>
    <t>Native………………………………………………………….</t>
  </si>
  <si>
    <t xml:space="preserve">     Born in United States………………………………………</t>
  </si>
  <si>
    <t xml:space="preserve">        State of residence……………………………………..</t>
  </si>
  <si>
    <t xml:space="preserve">        Different state…………………………………………..</t>
  </si>
  <si>
    <t xml:space="preserve">     Born outside United States………………………………</t>
  </si>
  <si>
    <t>Foreign born…………………………………………………..</t>
  </si>
  <si>
    <t xml:space="preserve">     Not a citizen………………………………………………….</t>
  </si>
  <si>
    <t xml:space="preserve">     Naturalized citizen………………………………………….</t>
  </si>
  <si>
    <t>REGION OF BIRTH OF FOREIGN BORN</t>
  </si>
  <si>
    <t>Europe…………………………………………………………..</t>
  </si>
  <si>
    <t>Asia……………………………………………………………..</t>
  </si>
  <si>
    <t>Africa…………………………………………………………..</t>
  </si>
  <si>
    <t>Oceania………………………………………………………..</t>
  </si>
  <si>
    <t>Latin America………………………………………………….</t>
  </si>
  <si>
    <t>Northern America………………………………………………….</t>
  </si>
  <si>
    <t>LANGUAGE SPOKEN AT HOME</t>
  </si>
  <si>
    <t xml:space="preserve">       Population 5 years and over…………………………..</t>
  </si>
  <si>
    <t>English only…………………………………………………….</t>
  </si>
  <si>
    <t>Language other than English…………………………………..</t>
  </si>
  <si>
    <t xml:space="preserve">       Speak English less than "very well"……………….</t>
  </si>
  <si>
    <t xml:space="preserve">     Spanish………………………………………………………</t>
  </si>
  <si>
    <t xml:space="preserve">     Other Indo-European languages…………………………</t>
  </si>
  <si>
    <t xml:space="preserve">     Asian and Pacific Island languages…………………….</t>
  </si>
  <si>
    <t xml:space="preserve">       Total Population…………………………………………..</t>
  </si>
  <si>
    <t xml:space="preserve">       Total ancestries reported………………………………..</t>
  </si>
  <si>
    <t>Arab……………………………………………………………..</t>
  </si>
  <si>
    <t>Czech……………………………………………………………</t>
  </si>
  <si>
    <t>Danish……………………………………………………………</t>
  </si>
  <si>
    <t>Dutch……………………………………………………………</t>
  </si>
  <si>
    <t>English…………………………………………………………..</t>
  </si>
  <si>
    <t>French (except Basque)……………………………………….</t>
  </si>
  <si>
    <t>French Canadian…………………………………………………</t>
  </si>
  <si>
    <t>German………………………………………………………..</t>
  </si>
  <si>
    <t>Greek………………………………………………………………</t>
  </si>
  <si>
    <t>Hungarian…………………………………………………………..</t>
  </si>
  <si>
    <t>Irish…………………………………………………………………..</t>
  </si>
  <si>
    <t>Italian……………………………………………………………..</t>
  </si>
  <si>
    <t>Lithuanian……………………………………………………….</t>
  </si>
  <si>
    <t>Norwegian………………………………………………………..</t>
  </si>
  <si>
    <t>Polish………………………………………………………………</t>
  </si>
  <si>
    <t>Portuguese…………………………………………………….</t>
  </si>
  <si>
    <t>Russian………………………………………………………..</t>
  </si>
  <si>
    <t>Scotch-Irish…………………………………………………………..</t>
  </si>
  <si>
    <t>Scottish…………………………………………………………</t>
  </si>
  <si>
    <t>Slovak…………………………………………………………..</t>
  </si>
  <si>
    <t>Subsaharan African……………………………………………</t>
  </si>
  <si>
    <t>Swedish……………………………………………………….</t>
  </si>
  <si>
    <t>Swiss……………………………………………………………</t>
  </si>
  <si>
    <t>Ukranian……………………………………………………….</t>
  </si>
  <si>
    <t>United States or American…………………………………..</t>
  </si>
  <si>
    <t>Welsh…………………………………………………………</t>
  </si>
  <si>
    <t>West Indian (excluding Hispanic groups)………………………</t>
  </si>
  <si>
    <t>Other Ancestries…………………………………………………</t>
  </si>
  <si>
    <t>(X)</t>
  </si>
  <si>
    <t>N/A</t>
  </si>
  <si>
    <t>ANCESTRY (single or multiple)</t>
  </si>
  <si>
    <t>Preprimary School………………………………………….</t>
  </si>
  <si>
    <t>Elementary School or high school……………………….</t>
  </si>
  <si>
    <r>
      <t>SCHOOL ENROLLMENT</t>
    </r>
    <r>
      <rPr>
        <b/>
        <vertAlign val="superscript"/>
        <sz val="10"/>
        <rFont val="Arial"/>
        <family val="2"/>
      </rPr>
      <t>1</t>
    </r>
  </si>
  <si>
    <t>1. School enrollment data for 1990 and 2000 are no fully comparable due to changes in how data were obtained on level of enrollment.</t>
  </si>
  <si>
    <t xml:space="preserve">       Population 16 to 64 years………………………….</t>
  </si>
  <si>
    <t xml:space="preserve">     With a mobility limitation………………………………….</t>
  </si>
  <si>
    <t>With a mobility or self-care limitation…………………………………..</t>
  </si>
  <si>
    <t xml:space="preserve">     With a self-care limitation……………………………….</t>
  </si>
  <si>
    <t>With a work disability………………………………………….</t>
  </si>
  <si>
    <t xml:space="preserve">     Percent in labor force…………………………………….</t>
  </si>
  <si>
    <t>Not a work disablitiy…………………………………………..</t>
  </si>
  <si>
    <t>With a mobility or self-care limitation……………………………</t>
  </si>
  <si>
    <t xml:space="preserve">     With a mobility limitation…………………………………..</t>
  </si>
  <si>
    <t xml:space="preserve">        Entered 1980- March 1990……………………………………...</t>
  </si>
  <si>
    <r>
      <t>MARITAL STATUS</t>
    </r>
    <r>
      <rPr>
        <b/>
        <vertAlign val="superscript"/>
        <sz val="10"/>
        <rFont val="Arial"/>
        <family val="2"/>
      </rPr>
      <t>2</t>
    </r>
  </si>
  <si>
    <r>
      <t xml:space="preserve">          Total (excluding born at sea)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……………………….</t>
    </r>
  </si>
  <si>
    <r>
      <t>VETERAN STATUS</t>
    </r>
    <r>
      <rPr>
        <b/>
        <vertAlign val="superscript"/>
        <sz val="10"/>
        <rFont val="Arial"/>
        <family val="2"/>
      </rPr>
      <t>3</t>
    </r>
  </si>
  <si>
    <r>
      <t xml:space="preserve">  NONINSTITUTIONALIZED POPULATION</t>
    </r>
    <r>
      <rPr>
        <b/>
        <vertAlign val="superscript"/>
        <sz val="10"/>
        <rFont val="Arial"/>
        <family val="2"/>
      </rPr>
      <t>4</t>
    </r>
  </si>
  <si>
    <t>3. Veteran status data are for the civilian population 16 years and over in 1990 and for the civilian population 18 years and over in 2000.</t>
  </si>
  <si>
    <t>4. Disability data for 1990 and 2000 are not comparable due to changes in the census questions on disability.</t>
  </si>
  <si>
    <t>5. In 1990 (in contrast to 2000), nonresponse on country or region of birth was not allocated.</t>
  </si>
  <si>
    <t>Source: U.S. Bureau of the Census, 1990 Census of Population, Social and Economic Characteristics (1990 CP-2), STF 3, and STF 4.</t>
  </si>
  <si>
    <t>2. Marital status data for 1990 are 100-percent data from General Population Characteristics (1990 CP-1) and Summary Tape File (STF) 1.</t>
  </si>
  <si>
    <t>Prepared by the Maryland Department of Planning, Planning Data Services, April 2002.</t>
  </si>
  <si>
    <t>Cecil County</t>
  </si>
  <si>
    <t>Area Name:</t>
  </si>
  <si>
    <t>State: Maryland</t>
  </si>
  <si>
    <t>Table DP-2.  Profile of Selected Social Characteristics:  1990</t>
  </si>
  <si>
    <t>Nursery school, preschool…………………………………….</t>
  </si>
  <si>
    <t>Kindergarten…………………………………………………..</t>
  </si>
  <si>
    <t>Elementary School (grades 1-8)……………………….</t>
  </si>
  <si>
    <t>High School (grades 9-12)</t>
  </si>
  <si>
    <t>College or graduate school…………………………………</t>
  </si>
  <si>
    <t>MARITAL STATUS</t>
  </si>
  <si>
    <t>SCHOOL ENROLLMENT</t>
  </si>
  <si>
    <t>VETERAN STATUS</t>
  </si>
  <si>
    <t xml:space="preserve">       Population 5 to 20 years………………………….</t>
  </si>
  <si>
    <t>With a disability……………………………………………….</t>
  </si>
  <si>
    <t xml:space="preserve">      Population 21 to 64 years………………………………</t>
  </si>
  <si>
    <t>With a disability………………………………………………..</t>
  </si>
  <si>
    <t xml:space="preserve">     Percent employed………………………………………..</t>
  </si>
  <si>
    <t>No disability…………………………………………………..</t>
  </si>
  <si>
    <t xml:space="preserve">     Population 65 years and over……………………….</t>
  </si>
  <si>
    <t>Same house in 1995………………………………………….</t>
  </si>
  <si>
    <t>Different house in the U.S. in 1995………………………..</t>
  </si>
  <si>
    <t>Elsewhere in 1995…………………………………………...</t>
  </si>
  <si>
    <t xml:space="preserve">        Entered 1990- March 2000……………………………………...</t>
  </si>
  <si>
    <r>
      <t xml:space="preserve">          Total (excluding born at sea)</t>
    </r>
    <r>
      <rPr>
        <b/>
        <sz val="10"/>
        <rFont val="Arial"/>
        <family val="2"/>
      </rPr>
      <t>……………………….</t>
    </r>
  </si>
  <si>
    <t>Table DP-2.  Profile of Selected Social Characteristics:  Change 1990-2000</t>
  </si>
  <si>
    <t>Table DP-2.  Profile of Selected Social Characteristics:  2000</t>
  </si>
  <si>
    <t>N\A</t>
  </si>
  <si>
    <t>Change</t>
  </si>
  <si>
    <t>RESIDENCE FIVE YEARS AGO</t>
  </si>
  <si>
    <t>Same house …..………………………………………….</t>
  </si>
  <si>
    <t>Different house in the U.S. ……….………………………..</t>
  </si>
  <si>
    <t>Elsewhere…….…………………………………………...</t>
  </si>
  <si>
    <t>-</t>
  </si>
  <si>
    <t>RESIDENCE IN 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</si>
</sst>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5" applyFont="1" applyBorder="1">
      <alignment/>
      <protection/>
    </xf>
    <xf numFmtId="164" fontId="3" fillId="0" borderId="0" xfId="25" applyNumberFormat="1" applyBorder="1" applyAlignment="1">
      <alignment horizontal="right"/>
      <protection/>
    </xf>
    <xf numFmtId="0" fontId="3" fillId="0" borderId="0" xfId="25" applyBorder="1">
      <alignment/>
      <protection/>
    </xf>
    <xf numFmtId="0" fontId="2" fillId="0" borderId="0" xfId="25" applyBorder="1">
      <alignment/>
      <protection/>
    </xf>
    <xf numFmtId="164" fontId="4" fillId="0" borderId="0" xfId="25" applyNumberFormat="1" applyBorder="1">
      <alignment/>
      <protection/>
    </xf>
    <xf numFmtId="0" fontId="0" fillId="0" borderId="0" xfId="25">
      <alignment/>
      <protection/>
    </xf>
    <xf numFmtId="3" fontId="0" fillId="0" borderId="0" xfId="25" applyNumberFormat="1">
      <alignment/>
      <protection/>
    </xf>
    <xf numFmtId="164" fontId="0" fillId="0" borderId="0" xfId="25" applyNumberFormat="1">
      <alignment/>
      <protection/>
    </xf>
    <xf numFmtId="0" fontId="0" fillId="0" borderId="0" xfId="25">
      <alignment/>
      <protection/>
    </xf>
    <xf numFmtId="10" fontId="0" fillId="0" borderId="0" xfId="27" applyAlignment="1">
      <alignment/>
    </xf>
    <xf numFmtId="164" fontId="0" fillId="0" borderId="0" xfId="25" applyNumberFormat="1" applyFont="1" applyAlignment="1">
      <alignment horizontal="right"/>
      <protection/>
    </xf>
    <xf numFmtId="164" fontId="0" fillId="0" borderId="0" xfId="25" applyNumberFormat="1" applyFont="1">
      <alignment horizontal="right"/>
      <protection/>
    </xf>
    <xf numFmtId="164" fontId="0" fillId="0" borderId="0" xfId="25" applyNumberFormat="1" applyAlignment="1">
      <alignment horizontal="right"/>
      <protection/>
    </xf>
    <xf numFmtId="0" fontId="0" fillId="0" borderId="0" xfId="25" applyFont="1">
      <alignment/>
      <protection/>
    </xf>
    <xf numFmtId="0" fontId="0" fillId="0" borderId="0" xfId="0" applyAlignment="1">
      <alignment horizontal="right"/>
    </xf>
    <xf numFmtId="3" fontId="3" fillId="0" borderId="0" xfId="25" applyNumberFormat="1" applyBorder="1" applyAlignment="1">
      <alignment horizontal="right"/>
      <protection/>
    </xf>
    <xf numFmtId="3" fontId="0" fillId="0" borderId="0" xfId="25" applyNumberFormat="1" applyFont="1" applyAlignment="1">
      <alignment horizontal="right"/>
      <protection/>
    </xf>
    <xf numFmtId="3" fontId="0" fillId="0" borderId="0" xfId="25" applyNumberFormat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0" applyFill="1" applyAlignment="1">
      <alignment/>
    </xf>
    <xf numFmtId="3" fontId="2" fillId="0" borderId="0" xfId="25" applyNumberFormat="1" applyBorder="1" applyAlignment="1">
      <alignment horizontal="right"/>
      <protection/>
    </xf>
    <xf numFmtId="2" fontId="0" fillId="0" borderId="0" xfId="22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3" fillId="0" borderId="0" xfId="25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166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 horizontal="right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25" applyFont="1">
      <alignment/>
      <protection/>
    </xf>
    <xf numFmtId="3" fontId="0" fillId="0" borderId="8" xfId="0" applyNumberFormat="1" applyFill="1" applyBorder="1" applyAlignment="1">
      <alignment horizontal="right"/>
    </xf>
    <xf numFmtId="164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>
      <alignment/>
      <protection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Sheet1" xfId="25"/>
    <cellStyle name="Percent" xfId="26"/>
    <cellStyle name="Percent_Sheet1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</cols>
  <sheetData>
    <row r="1" spans="1:8" ht="15.75">
      <c r="A1" s="1" t="s">
        <v>150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67"/>
      <c r="D6" s="24"/>
      <c r="E6" s="25"/>
      <c r="F6" s="30"/>
      <c r="G6" s="53"/>
      <c r="H6" s="6"/>
    </row>
    <row r="7" spans="1:8" ht="12.75">
      <c r="A7" s="38" t="s">
        <v>135</v>
      </c>
      <c r="B7" s="32"/>
      <c r="C7" s="6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68"/>
      <c r="D8" s="24"/>
      <c r="E8" s="39" t="s">
        <v>3</v>
      </c>
      <c r="F8" s="40">
        <v>85951</v>
      </c>
      <c r="G8" s="56">
        <v>100</v>
      </c>
      <c r="H8" s="6"/>
    </row>
    <row r="9" spans="1:8" ht="12.75">
      <c r="A9" s="38" t="s">
        <v>6</v>
      </c>
      <c r="B9" s="40">
        <v>22438</v>
      </c>
      <c r="C9" s="56">
        <v>100</v>
      </c>
      <c r="D9" s="24"/>
      <c r="E9" s="25" t="s">
        <v>45</v>
      </c>
      <c r="F9" s="32">
        <v>84384</v>
      </c>
      <c r="G9" s="57">
        <v>98.17686821561122</v>
      </c>
      <c r="H9" s="6"/>
    </row>
    <row r="10" spans="1:8" ht="12.75">
      <c r="A10" s="24" t="s">
        <v>129</v>
      </c>
      <c r="B10" s="32">
        <v>1466</v>
      </c>
      <c r="C10" s="57">
        <v>6.533559140743382</v>
      </c>
      <c r="D10" s="24"/>
      <c r="E10" s="25" t="s">
        <v>46</v>
      </c>
      <c r="F10" s="32">
        <v>83418</v>
      </c>
      <c r="G10" s="57">
        <v>97.0529720422101</v>
      </c>
      <c r="H10" s="6"/>
    </row>
    <row r="11" spans="1:8" ht="12.75">
      <c r="A11" s="24" t="s">
        <v>130</v>
      </c>
      <c r="B11" s="32">
        <v>1163</v>
      </c>
      <c r="C11" s="57">
        <v>5.1831714056511276</v>
      </c>
      <c r="D11" s="24"/>
      <c r="E11" s="25" t="s">
        <v>47</v>
      </c>
      <c r="F11" s="32">
        <v>39491</v>
      </c>
      <c r="G11" s="57">
        <v>45.94594594594595</v>
      </c>
      <c r="H11" s="6"/>
    </row>
    <row r="12" spans="1:8" ht="12.75">
      <c r="A12" s="24" t="s">
        <v>131</v>
      </c>
      <c r="B12" s="32">
        <v>11544</v>
      </c>
      <c r="C12" s="57">
        <v>51.44843568945539</v>
      </c>
      <c r="D12" s="24"/>
      <c r="E12" s="25" t="s">
        <v>48</v>
      </c>
      <c r="F12" s="32">
        <v>43927</v>
      </c>
      <c r="G12" s="57">
        <v>51.10702609626415</v>
      </c>
      <c r="H12" s="6"/>
    </row>
    <row r="13" spans="1:8" ht="12.75">
      <c r="A13" s="24" t="s">
        <v>132</v>
      </c>
      <c r="B13" s="32">
        <v>4882</v>
      </c>
      <c r="C13" s="57">
        <v>21.757732418219092</v>
      </c>
      <c r="D13" s="24"/>
      <c r="E13" s="25" t="s">
        <v>49</v>
      </c>
      <c r="F13" s="32">
        <v>966</v>
      </c>
      <c r="G13" s="57">
        <v>1.123896173401124</v>
      </c>
      <c r="H13" s="6"/>
    </row>
    <row r="14" spans="1:8" ht="12.75">
      <c r="A14" s="24" t="s">
        <v>133</v>
      </c>
      <c r="B14" s="32">
        <v>3383</v>
      </c>
      <c r="C14" s="57">
        <v>15.077101345931009</v>
      </c>
      <c r="D14" s="24"/>
      <c r="E14" s="25" t="s">
        <v>50</v>
      </c>
      <c r="F14" s="32">
        <v>1567</v>
      </c>
      <c r="G14" s="57">
        <v>1.8231317843887798</v>
      </c>
      <c r="H14" s="6"/>
    </row>
    <row r="15" spans="1:8" ht="12.75">
      <c r="A15" s="24"/>
      <c r="B15" s="32"/>
      <c r="C15" s="68"/>
      <c r="D15" s="24"/>
      <c r="E15" s="25" t="s">
        <v>147</v>
      </c>
      <c r="F15" s="64">
        <v>485</v>
      </c>
      <c r="G15" s="57">
        <v>0.5642749938918686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v>849</v>
      </c>
      <c r="G16" s="57">
        <v>0.9877721027096834</v>
      </c>
      <c r="H16" s="6"/>
    </row>
    <row r="17" spans="1:8" ht="12.75">
      <c r="A17" s="38" t="s">
        <v>16</v>
      </c>
      <c r="B17" s="40">
        <v>55809</v>
      </c>
      <c r="C17" s="69">
        <v>100</v>
      </c>
      <c r="D17" s="24"/>
      <c r="E17" s="25" t="s">
        <v>51</v>
      </c>
      <c r="F17" s="32">
        <v>718</v>
      </c>
      <c r="G17" s="57">
        <v>0.8353596816790962</v>
      </c>
      <c r="H17" s="6"/>
    </row>
    <row r="18" spans="1:8" ht="12.75">
      <c r="A18" s="24" t="s">
        <v>15</v>
      </c>
      <c r="B18" s="32">
        <v>2576</v>
      </c>
      <c r="C18" s="70">
        <v>4.615742980522855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v>7931</v>
      </c>
      <c r="C19" s="70">
        <v>14.210969556881507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v>21156</v>
      </c>
      <c r="C20" s="70">
        <v>37.90786432295866</v>
      </c>
      <c r="D20" s="24"/>
      <c r="E20" s="39" t="s">
        <v>148</v>
      </c>
      <c r="F20" s="40">
        <v>1567</v>
      </c>
      <c r="G20" s="58">
        <v>100</v>
      </c>
      <c r="H20" s="6"/>
    </row>
    <row r="21" spans="1:8" ht="12.75">
      <c r="A21" s="24" t="s">
        <v>21</v>
      </c>
      <c r="B21" s="32">
        <v>11759</v>
      </c>
      <c r="C21" s="70">
        <v>21.070078302782704</v>
      </c>
      <c r="D21" s="24"/>
      <c r="E21" s="25" t="s">
        <v>54</v>
      </c>
      <c r="F21" s="32">
        <v>727</v>
      </c>
      <c r="G21" s="59">
        <v>46.394384173580086</v>
      </c>
      <c r="H21" s="6"/>
    </row>
    <row r="22" spans="1:8" ht="12.75">
      <c r="A22" s="24" t="s">
        <v>22</v>
      </c>
      <c r="B22" s="32">
        <v>3219</v>
      </c>
      <c r="C22" s="70">
        <v>5.767886899962372</v>
      </c>
      <c r="D22" s="24"/>
      <c r="E22" s="25" t="s">
        <v>55</v>
      </c>
      <c r="F22" s="32">
        <v>389</v>
      </c>
      <c r="G22" s="59">
        <v>24.82450542437779</v>
      </c>
      <c r="H22" s="8"/>
    </row>
    <row r="23" spans="1:8" ht="12.75">
      <c r="A23" s="24" t="s">
        <v>18</v>
      </c>
      <c r="B23" s="32">
        <v>5988</v>
      </c>
      <c r="C23" s="70">
        <v>10.729452238886202</v>
      </c>
      <c r="D23" s="24"/>
      <c r="E23" s="25" t="s">
        <v>56</v>
      </c>
      <c r="F23" s="32">
        <v>71</v>
      </c>
      <c r="G23" s="59">
        <v>4.530950861518826</v>
      </c>
      <c r="H23" s="8"/>
    </row>
    <row r="24" spans="1:8" ht="12.75">
      <c r="A24" s="24" t="s">
        <v>23</v>
      </c>
      <c r="B24" s="32">
        <v>3180</v>
      </c>
      <c r="C24" s="70">
        <v>5.698005698005698</v>
      </c>
      <c r="D24" s="24"/>
      <c r="E24" s="25" t="s">
        <v>57</v>
      </c>
      <c r="F24" s="32">
        <v>6</v>
      </c>
      <c r="G24" s="59">
        <v>0.3828972559029994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v>297</v>
      </c>
      <c r="G25" s="59">
        <v>18.953414167198467</v>
      </c>
      <c r="H25" s="8"/>
    </row>
    <row r="26" spans="1:8" ht="12.75">
      <c r="A26" s="24" t="s">
        <v>24</v>
      </c>
      <c r="B26" s="83">
        <v>81.2</v>
      </c>
      <c r="C26" s="68" t="s">
        <v>98</v>
      </c>
      <c r="D26" s="24"/>
      <c r="E26" s="25" t="s">
        <v>59</v>
      </c>
      <c r="F26" s="32">
        <v>77</v>
      </c>
      <c r="G26" s="59">
        <v>4.913848117421825</v>
      </c>
      <c r="H26" s="8"/>
    </row>
    <row r="27" spans="1:8" ht="12.75">
      <c r="A27" s="24" t="s">
        <v>17</v>
      </c>
      <c r="B27" s="83">
        <v>16.4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2.75">
      <c r="A29" s="38" t="s">
        <v>134</v>
      </c>
      <c r="B29" s="40"/>
      <c r="C29" s="69"/>
      <c r="D29" s="24"/>
      <c r="E29" s="39" t="s">
        <v>61</v>
      </c>
      <c r="F29" s="40">
        <v>80035</v>
      </c>
      <c r="G29" s="58">
        <v>100</v>
      </c>
      <c r="H29" s="8"/>
    </row>
    <row r="30" spans="1:8" ht="12.75">
      <c r="A30" s="38" t="s">
        <v>8</v>
      </c>
      <c r="B30" s="40">
        <v>66094</v>
      </c>
      <c r="C30" s="69">
        <v>100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v>14801</v>
      </c>
      <c r="C31" s="70">
        <v>22.393863285623507</v>
      </c>
      <c r="D31" s="24"/>
      <c r="E31" s="25" t="s">
        <v>62</v>
      </c>
      <c r="F31" s="32">
        <v>76738</v>
      </c>
      <c r="G31" s="59">
        <v>95.88055225838696</v>
      </c>
      <c r="H31" s="8"/>
    </row>
    <row r="32" spans="1:8" ht="12.75">
      <c r="A32" s="24" t="s">
        <v>26</v>
      </c>
      <c r="B32" s="32">
        <v>39472</v>
      </c>
      <c r="C32" s="70">
        <v>59.72100341937241</v>
      </c>
      <c r="D32" s="24"/>
      <c r="E32" s="25" t="s">
        <v>63</v>
      </c>
      <c r="F32" s="32">
        <v>3297</v>
      </c>
      <c r="G32" s="59">
        <v>4.119447741613044</v>
      </c>
      <c r="H32" s="8"/>
    </row>
    <row r="33" spans="1:8" ht="12.75">
      <c r="A33" s="24" t="s">
        <v>27</v>
      </c>
      <c r="B33" s="32">
        <v>1855</v>
      </c>
      <c r="C33" s="70">
        <v>2.806608769328532</v>
      </c>
      <c r="D33" s="24"/>
      <c r="E33" s="25" t="s">
        <v>64</v>
      </c>
      <c r="F33" s="32">
        <v>862</v>
      </c>
      <c r="G33" s="59">
        <v>1.0770287999000439</v>
      </c>
      <c r="H33" s="8"/>
    </row>
    <row r="34" spans="1:8" ht="12.75">
      <c r="A34" s="24" t="s">
        <v>29</v>
      </c>
      <c r="B34" s="32">
        <v>3724</v>
      </c>
      <c r="C34" s="70">
        <v>5.634399491633128</v>
      </c>
      <c r="D34" s="24"/>
      <c r="E34" s="25" t="s">
        <v>65</v>
      </c>
      <c r="F34" s="32">
        <v>1406</v>
      </c>
      <c r="G34" s="59">
        <v>1.7567314299993753</v>
      </c>
      <c r="H34" s="8"/>
    </row>
    <row r="35" spans="1:8" ht="12.75">
      <c r="A35" s="24" t="s">
        <v>28</v>
      </c>
      <c r="B35" s="32">
        <v>3000</v>
      </c>
      <c r="C35" s="70">
        <v>4.53898992344237</v>
      </c>
      <c r="D35" s="24"/>
      <c r="E35" s="25" t="s">
        <v>64</v>
      </c>
      <c r="F35" s="32">
        <v>493</v>
      </c>
      <c r="G35" s="59">
        <v>0.6159805085275192</v>
      </c>
      <c r="H35" s="6"/>
    </row>
    <row r="36" spans="1:8" ht="12.75">
      <c r="A36" s="24" t="s">
        <v>30</v>
      </c>
      <c r="B36" s="32">
        <v>6242</v>
      </c>
      <c r="C36" s="70">
        <v>9.444125034042425</v>
      </c>
      <c r="D36" s="24"/>
      <c r="E36" s="25" t="s">
        <v>66</v>
      </c>
      <c r="F36" s="32">
        <v>1513</v>
      </c>
      <c r="G36" s="59">
        <v>1.8904229399637658</v>
      </c>
      <c r="H36" s="6"/>
    </row>
    <row r="37" spans="1:8" ht="12.75">
      <c r="A37" s="24" t="s">
        <v>31</v>
      </c>
      <c r="B37" s="32">
        <v>3323</v>
      </c>
      <c r="C37" s="70">
        <v>5.027687838532999</v>
      </c>
      <c r="D37" s="24"/>
      <c r="E37" s="25" t="s">
        <v>64</v>
      </c>
      <c r="F37" s="32">
        <v>284</v>
      </c>
      <c r="G37" s="59">
        <v>0.354844755419504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v>311</v>
      </c>
      <c r="G38" s="59">
        <v>0.3885799962516399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v>74</v>
      </c>
      <c r="G39" s="59">
        <v>0.09245954894733553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>
        <v>1901</v>
      </c>
      <c r="C41" s="69">
        <v>100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>
        <v>744</v>
      </c>
      <c r="C42" s="70">
        <v>39.137296159915834</v>
      </c>
      <c r="D42" s="24"/>
      <c r="E42" s="39" t="s">
        <v>68</v>
      </c>
      <c r="F42" s="40">
        <v>85951</v>
      </c>
      <c r="G42" s="58">
        <v>100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v>87083</v>
      </c>
      <c r="G43" s="61">
        <v>101.31702947027958</v>
      </c>
      <c r="H43" s="6"/>
    </row>
    <row r="44" spans="1:8" ht="12.75">
      <c r="A44" s="38" t="s">
        <v>136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v>62080</v>
      </c>
      <c r="C45" s="69">
        <v>100</v>
      </c>
      <c r="D45" s="24"/>
      <c r="E45" s="25" t="s">
        <v>70</v>
      </c>
      <c r="F45" s="32">
        <v>63</v>
      </c>
      <c r="G45" s="59">
        <v>0.07329757652616026</v>
      </c>
      <c r="H45" s="6"/>
    </row>
    <row r="46" spans="1:8" ht="12.75">
      <c r="A46" s="24" t="s">
        <v>12</v>
      </c>
      <c r="B46" s="32">
        <v>9423</v>
      </c>
      <c r="C46" s="72">
        <v>15.178801546391751</v>
      </c>
      <c r="D46" s="24"/>
      <c r="E46" s="25" t="s">
        <v>71</v>
      </c>
      <c r="F46" s="32">
        <v>376</v>
      </c>
      <c r="G46" s="59">
        <v>0.4374585519656548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v>202</v>
      </c>
      <c r="G47" s="59">
        <v>0.23501762632197415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v>1493</v>
      </c>
      <c r="G48" s="59">
        <v>1.7370362183104326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v>12435</v>
      </c>
      <c r="G49" s="59">
        <v>14.46754546194925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v>2145</v>
      </c>
      <c r="G50" s="59">
        <v>2.495607962676409</v>
      </c>
      <c r="H50" s="6"/>
    </row>
    <row r="51" spans="1:8" ht="12.75">
      <c r="A51" s="38" t="s">
        <v>137</v>
      </c>
      <c r="B51" s="40">
        <v>20696</v>
      </c>
      <c r="C51" s="69">
        <v>100</v>
      </c>
      <c r="D51" s="24"/>
      <c r="E51" s="25" t="s">
        <v>76</v>
      </c>
      <c r="F51" s="32">
        <v>314</v>
      </c>
      <c r="G51" s="59">
        <v>0.36532442903514795</v>
      </c>
      <c r="H51" s="6"/>
    </row>
    <row r="52" spans="1:8" ht="12.75">
      <c r="A52" s="49" t="s">
        <v>138</v>
      </c>
      <c r="B52" s="32">
        <v>1960</v>
      </c>
      <c r="C52" s="70">
        <v>9.470429068419019</v>
      </c>
      <c r="D52" s="24"/>
      <c r="E52" s="25" t="s">
        <v>77</v>
      </c>
      <c r="F52" s="32">
        <v>16821</v>
      </c>
      <c r="G52" s="59">
        <v>19.570452932484788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v>622</v>
      </c>
      <c r="G53" s="59">
        <v>0.7236681364963758</v>
      </c>
      <c r="H53" s="6"/>
    </row>
    <row r="54" spans="1:8" ht="12.75">
      <c r="A54" s="38" t="s">
        <v>139</v>
      </c>
      <c r="B54" s="40">
        <v>50010</v>
      </c>
      <c r="C54" s="58">
        <v>100</v>
      </c>
      <c r="D54" s="24"/>
      <c r="E54" s="25" t="s">
        <v>79</v>
      </c>
      <c r="F54" s="32">
        <v>277</v>
      </c>
      <c r="G54" s="59">
        <v>0.32227664599597444</v>
      </c>
      <c r="H54" s="6"/>
    </row>
    <row r="55" spans="1:8" ht="12.75">
      <c r="A55" s="49" t="s">
        <v>140</v>
      </c>
      <c r="B55" s="32">
        <v>9220</v>
      </c>
      <c r="C55" s="60">
        <v>18.43631273745251</v>
      </c>
      <c r="D55" s="24"/>
      <c r="E55" s="25" t="s">
        <v>80</v>
      </c>
      <c r="F55" s="32">
        <v>15353</v>
      </c>
      <c r="G55" s="59">
        <v>17.86250305406569</v>
      </c>
      <c r="H55" s="6"/>
    </row>
    <row r="56" spans="1:8" ht="12.75">
      <c r="A56" s="24" t="s">
        <v>141</v>
      </c>
      <c r="B56" s="44">
        <v>0.605</v>
      </c>
      <c r="C56" s="68" t="s">
        <v>98</v>
      </c>
      <c r="D56" s="24"/>
      <c r="E56" s="25" t="s">
        <v>81</v>
      </c>
      <c r="F56" s="32">
        <v>5417</v>
      </c>
      <c r="G56" s="59">
        <v>6.302428127654129</v>
      </c>
      <c r="H56" s="6"/>
    </row>
    <row r="57" spans="1:8" ht="12.75">
      <c r="A57" s="24" t="s">
        <v>142</v>
      </c>
      <c r="B57" s="32">
        <v>40790</v>
      </c>
      <c r="C57" s="60">
        <v>81.56368726254749</v>
      </c>
      <c r="D57" s="24"/>
      <c r="E57" s="25" t="s">
        <v>82</v>
      </c>
      <c r="F57" s="32">
        <v>148</v>
      </c>
      <c r="G57" s="59">
        <v>0.17219113215669393</v>
      </c>
      <c r="H57" s="6"/>
    </row>
    <row r="58" spans="1:8" ht="12.75">
      <c r="A58" s="24" t="s">
        <v>141</v>
      </c>
      <c r="B58" s="44">
        <v>0.813</v>
      </c>
      <c r="C58" s="68" t="s">
        <v>98</v>
      </c>
      <c r="D58" s="24"/>
      <c r="E58" s="25" t="s">
        <v>83</v>
      </c>
      <c r="F58" s="32">
        <v>370</v>
      </c>
      <c r="G58" s="59">
        <v>0.4304778303917348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v>3149</v>
      </c>
      <c r="G59" s="59">
        <v>3.6637153727123595</v>
      </c>
      <c r="H59" s="6"/>
    </row>
    <row r="60" spans="1:8" ht="12.75">
      <c r="A60" s="38" t="s">
        <v>143</v>
      </c>
      <c r="B60" s="40">
        <v>8445</v>
      </c>
      <c r="C60" s="69">
        <v>100</v>
      </c>
      <c r="D60" s="24"/>
      <c r="E60" s="25" t="s">
        <v>85</v>
      </c>
      <c r="F60" s="32">
        <v>79</v>
      </c>
      <c r="G60" s="59">
        <v>0.09191283405661366</v>
      </c>
      <c r="H60" s="6"/>
    </row>
    <row r="61" spans="1:8" ht="12.75">
      <c r="A61" s="24" t="s">
        <v>140</v>
      </c>
      <c r="B61" s="32">
        <v>3306</v>
      </c>
      <c r="C61" s="70">
        <v>39.147424511545296</v>
      </c>
      <c r="D61" s="24"/>
      <c r="E61" s="25" t="s">
        <v>86</v>
      </c>
      <c r="F61" s="32">
        <v>369</v>
      </c>
      <c r="G61" s="59">
        <v>0.4293143767960815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v>1839</v>
      </c>
      <c r="G62" s="59">
        <v>2.139591162406487</v>
      </c>
      <c r="H62" s="6"/>
    </row>
    <row r="63" spans="1:8" ht="12.75">
      <c r="A63" s="38" t="s">
        <v>158</v>
      </c>
      <c r="B63" s="32"/>
      <c r="C63" s="68"/>
      <c r="D63" s="24"/>
      <c r="E63" s="25" t="s">
        <v>88</v>
      </c>
      <c r="F63" s="32">
        <v>2347</v>
      </c>
      <c r="G63" s="59">
        <v>2.730625588998383</v>
      </c>
      <c r="H63" s="6"/>
    </row>
    <row r="64" spans="1:8" ht="12.75">
      <c r="A64" s="38" t="s">
        <v>36</v>
      </c>
      <c r="B64" s="40">
        <v>80035</v>
      </c>
      <c r="C64" s="69">
        <v>100</v>
      </c>
      <c r="D64" s="24"/>
      <c r="E64" s="25" t="s">
        <v>89</v>
      </c>
      <c r="F64" s="32">
        <v>142</v>
      </c>
      <c r="G64" s="59">
        <v>0.16521041058277391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v>236</v>
      </c>
      <c r="G65" s="59">
        <v>0.27457504857418763</v>
      </c>
      <c r="H65" s="10"/>
    </row>
    <row r="66" spans="1:8" ht="12.75">
      <c r="A66" s="24" t="s">
        <v>144</v>
      </c>
      <c r="B66" s="32">
        <v>44710</v>
      </c>
      <c r="C66" s="70">
        <v>55.863059911288815</v>
      </c>
      <c r="D66" s="24"/>
      <c r="E66" s="25" t="s">
        <v>91</v>
      </c>
      <c r="F66" s="32">
        <v>794</v>
      </c>
      <c r="G66" s="59">
        <v>0.9237821549487499</v>
      </c>
      <c r="H66" s="6"/>
    </row>
    <row r="67" spans="1:8" ht="12.75">
      <c r="A67" s="24" t="s">
        <v>145</v>
      </c>
      <c r="B67" s="32">
        <v>34753</v>
      </c>
      <c r="C67" s="70">
        <v>43.42225276441557</v>
      </c>
      <c r="D67" s="24"/>
      <c r="E67" s="25" t="s">
        <v>92</v>
      </c>
      <c r="F67" s="32">
        <v>167</v>
      </c>
      <c r="G67" s="59">
        <v>0.19429675047410735</v>
      </c>
      <c r="H67" s="6"/>
    </row>
    <row r="68" spans="1:8" ht="12.75">
      <c r="A68" s="24" t="s">
        <v>39</v>
      </c>
      <c r="B68" s="32">
        <v>19157</v>
      </c>
      <c r="C68" s="70">
        <v>23.935778097082526</v>
      </c>
      <c r="D68" s="24"/>
      <c r="E68" s="25" t="s">
        <v>93</v>
      </c>
      <c r="F68" s="32">
        <v>536</v>
      </c>
      <c r="G68" s="59">
        <v>0.6236111272701887</v>
      </c>
      <c r="H68" s="6"/>
    </row>
    <row r="69" spans="1:8" ht="12.75">
      <c r="A69" s="24" t="s">
        <v>40</v>
      </c>
      <c r="B69" s="32">
        <v>15596</v>
      </c>
      <c r="C69" s="70">
        <v>19.48647466733304</v>
      </c>
      <c r="D69" s="24"/>
      <c r="E69" s="25" t="s">
        <v>94</v>
      </c>
      <c r="F69" s="32">
        <v>8794</v>
      </c>
      <c r="G69" s="59">
        <v>10.231410920175449</v>
      </c>
      <c r="H69" s="6"/>
    </row>
    <row r="70" spans="1:8" ht="12.75">
      <c r="A70" s="24" t="s">
        <v>41</v>
      </c>
      <c r="B70" s="32">
        <v>5311</v>
      </c>
      <c r="C70" s="70">
        <v>6.635846817017555</v>
      </c>
      <c r="D70" s="24"/>
      <c r="E70" s="25" t="s">
        <v>95</v>
      </c>
      <c r="F70" s="32">
        <v>1153</v>
      </c>
      <c r="G70" s="59">
        <v>1.341461995788298</v>
      </c>
      <c r="H70" s="6"/>
    </row>
    <row r="71" spans="1:8" ht="12.75">
      <c r="A71" s="24" t="s">
        <v>42</v>
      </c>
      <c r="B71" s="32">
        <v>10285</v>
      </c>
      <c r="C71" s="70">
        <v>12.850627850315488</v>
      </c>
      <c r="D71" s="24"/>
      <c r="E71" s="25" t="s">
        <v>96</v>
      </c>
      <c r="F71" s="32">
        <v>111</v>
      </c>
      <c r="G71" s="59">
        <v>0.12914334911752046</v>
      </c>
      <c r="H71" s="6"/>
    </row>
    <row r="72" spans="1:8" ht="13.5" thickBot="1">
      <c r="A72" s="26" t="s">
        <v>146</v>
      </c>
      <c r="B72" s="33">
        <v>572</v>
      </c>
      <c r="C72" s="73">
        <v>0.7146873242956207</v>
      </c>
      <c r="D72" s="26"/>
      <c r="E72" s="27" t="s">
        <v>97</v>
      </c>
      <c r="F72" s="33">
        <v>11331</v>
      </c>
      <c r="G72" s="62">
        <v>13.183092692347968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/>
      <c r="B75" s="19"/>
      <c r="C75" s="6"/>
      <c r="D75" s="6"/>
      <c r="E75" s="6"/>
      <c r="F75" s="19"/>
      <c r="G75" s="6"/>
      <c r="H75" s="6"/>
    </row>
    <row r="76" spans="1:8" ht="12.75">
      <c r="A76" s="14"/>
      <c r="B76" s="18"/>
      <c r="C76" s="13"/>
      <c r="D76" s="6"/>
      <c r="E76" s="6"/>
      <c r="F76" s="18"/>
      <c r="G76" s="8"/>
      <c r="H76" s="6"/>
    </row>
    <row r="77" spans="1:8" ht="12.75">
      <c r="A77" s="14"/>
      <c r="B77" s="19"/>
      <c r="C77" s="6"/>
      <c r="D77" s="6"/>
      <c r="E77" s="6"/>
      <c r="F77" s="19"/>
      <c r="G77" s="6"/>
      <c r="H77" s="6"/>
    </row>
    <row r="78" spans="1:8" ht="12.75">
      <c r="A78" s="63" t="s">
        <v>122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124</v>
      </c>
      <c r="B79" s="18"/>
      <c r="C79" s="13"/>
      <c r="D79" s="6"/>
      <c r="E79" s="6"/>
      <c r="F79" s="18"/>
      <c r="G79" s="8"/>
      <c r="H79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</cols>
  <sheetData>
    <row r="1" spans="1:8" ht="15.75">
      <c r="A1" s="1" t="s">
        <v>128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52"/>
      <c r="D6" s="24"/>
      <c r="E6" s="25"/>
      <c r="F6" s="31"/>
      <c r="G6" s="53"/>
      <c r="H6" s="6"/>
    </row>
    <row r="7" spans="1:8" ht="14.25">
      <c r="A7" s="38" t="s">
        <v>103</v>
      </c>
      <c r="B7" s="32"/>
      <c r="C7" s="2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28"/>
      <c r="D8" s="24"/>
      <c r="E8" s="39" t="s">
        <v>3</v>
      </c>
      <c r="F8" s="40">
        <v>71347</v>
      </c>
      <c r="G8" s="56">
        <v>100</v>
      </c>
      <c r="H8" s="6"/>
    </row>
    <row r="9" spans="1:8" ht="12.75">
      <c r="A9" s="38" t="s">
        <v>6</v>
      </c>
      <c r="B9" s="40">
        <v>17521</v>
      </c>
      <c r="C9" s="45">
        <v>100</v>
      </c>
      <c r="D9" s="24"/>
      <c r="E9" s="25" t="s">
        <v>45</v>
      </c>
      <c r="F9" s="32">
        <v>70315</v>
      </c>
      <c r="G9" s="57">
        <v>98.55354815198957</v>
      </c>
      <c r="H9" s="6"/>
    </row>
    <row r="10" spans="1:8" ht="12.75">
      <c r="A10" s="24"/>
      <c r="B10" s="32"/>
      <c r="C10" s="28"/>
      <c r="D10" s="24"/>
      <c r="E10" s="25" t="s">
        <v>46</v>
      </c>
      <c r="F10" s="32">
        <v>69746</v>
      </c>
      <c r="G10" s="57">
        <v>97.75603739470475</v>
      </c>
      <c r="H10" s="6"/>
    </row>
    <row r="11" spans="1:8" ht="12.75">
      <c r="A11" s="24" t="s">
        <v>101</v>
      </c>
      <c r="B11" s="32">
        <v>1146</v>
      </c>
      <c r="C11" s="50">
        <v>6.540722561497632</v>
      </c>
      <c r="D11" s="24"/>
      <c r="E11" s="25" t="s">
        <v>47</v>
      </c>
      <c r="F11" s="32">
        <v>32909</v>
      </c>
      <c r="G11" s="57">
        <v>46.12527506412323</v>
      </c>
      <c r="H11" s="6"/>
    </row>
    <row r="12" spans="1:8" ht="12.75">
      <c r="A12" s="24" t="s">
        <v>102</v>
      </c>
      <c r="B12" s="32">
        <v>13060</v>
      </c>
      <c r="C12" s="50">
        <v>74.53912447919639</v>
      </c>
      <c r="D12" s="24"/>
      <c r="E12" s="25" t="s">
        <v>48</v>
      </c>
      <c r="F12" s="32">
        <v>36837</v>
      </c>
      <c r="G12" s="57">
        <v>51.630762330581526</v>
      </c>
      <c r="H12" s="6"/>
    </row>
    <row r="13" spans="1:8" ht="12.75">
      <c r="A13" s="24" t="s">
        <v>14</v>
      </c>
      <c r="B13" s="32">
        <v>3315</v>
      </c>
      <c r="C13" s="50">
        <v>18.920152959305973</v>
      </c>
      <c r="D13" s="24"/>
      <c r="E13" s="25" t="s">
        <v>49</v>
      </c>
      <c r="F13" s="32">
        <v>569</v>
      </c>
      <c r="G13" s="57">
        <v>0.7975107572848192</v>
      </c>
      <c r="H13" s="6"/>
    </row>
    <row r="14" spans="1:8" ht="12.75">
      <c r="A14" s="24"/>
      <c r="B14" s="54"/>
      <c r="C14" s="29"/>
      <c r="D14" s="24"/>
      <c r="E14" s="25" t="s">
        <v>50</v>
      </c>
      <c r="F14" s="32">
        <v>1032</v>
      </c>
      <c r="G14" s="57">
        <v>1.4464518480104278</v>
      </c>
      <c r="H14" s="6"/>
    </row>
    <row r="15" spans="1:8" ht="12.75">
      <c r="A15" s="38" t="s">
        <v>7</v>
      </c>
      <c r="B15" s="32"/>
      <c r="C15" s="28"/>
      <c r="D15" s="24"/>
      <c r="E15" s="25" t="s">
        <v>114</v>
      </c>
      <c r="F15" s="64">
        <v>208</v>
      </c>
      <c r="G15" s="57">
        <v>0.2915329306067529</v>
      </c>
      <c r="H15" s="6"/>
    </row>
    <row r="16" spans="1:8" ht="12.75">
      <c r="A16" s="38" t="s">
        <v>16</v>
      </c>
      <c r="B16" s="40">
        <v>44944</v>
      </c>
      <c r="C16" s="46">
        <v>100</v>
      </c>
      <c r="D16" s="24"/>
      <c r="E16" s="25" t="s">
        <v>52</v>
      </c>
      <c r="F16" s="32">
        <v>649</v>
      </c>
      <c r="G16" s="57">
        <v>0.9096388075181858</v>
      </c>
      <c r="H16" s="6"/>
    </row>
    <row r="17" spans="1:8" ht="12.75">
      <c r="A17" s="24" t="s">
        <v>15</v>
      </c>
      <c r="B17" s="32">
        <v>4292</v>
      </c>
      <c r="C17" s="47">
        <v>9.549661801352794</v>
      </c>
      <c r="D17" s="24"/>
      <c r="E17" s="25" t="s">
        <v>51</v>
      </c>
      <c r="F17" s="32">
        <v>383</v>
      </c>
      <c r="G17" s="57">
        <v>0.5368130404922421</v>
      </c>
      <c r="H17" s="6"/>
    </row>
    <row r="18" spans="1:8" ht="12.75">
      <c r="A18" s="24" t="s">
        <v>20</v>
      </c>
      <c r="B18" s="32">
        <v>8204</v>
      </c>
      <c r="C18" s="47">
        <v>18.25382698469206</v>
      </c>
      <c r="D18" s="24"/>
      <c r="E18" s="25"/>
      <c r="F18" s="32"/>
      <c r="G18" s="53"/>
      <c r="H18" s="6"/>
    </row>
    <row r="19" spans="1:8" ht="12.75">
      <c r="A19" s="24" t="s">
        <v>19</v>
      </c>
      <c r="B19" s="32">
        <v>16275</v>
      </c>
      <c r="C19" s="47">
        <v>36.21173015307939</v>
      </c>
      <c r="D19" s="24"/>
      <c r="E19" s="39" t="s">
        <v>53</v>
      </c>
      <c r="F19" s="32"/>
      <c r="G19" s="53"/>
      <c r="H19" s="6"/>
    </row>
    <row r="20" spans="1:8" ht="14.25">
      <c r="A20" s="24" t="s">
        <v>21</v>
      </c>
      <c r="B20" s="32">
        <v>8293</v>
      </c>
      <c r="C20" s="47">
        <v>18.451851192595228</v>
      </c>
      <c r="D20" s="24"/>
      <c r="E20" s="39" t="s">
        <v>116</v>
      </c>
      <c r="F20" s="40">
        <v>913</v>
      </c>
      <c r="G20" s="58">
        <v>100</v>
      </c>
      <c r="H20" s="6"/>
    </row>
    <row r="21" spans="1:8" ht="12.75">
      <c r="A21" s="24" t="s">
        <v>22</v>
      </c>
      <c r="B21" s="32">
        <v>2444</v>
      </c>
      <c r="C21" s="47">
        <v>5.437878248487006</v>
      </c>
      <c r="D21" s="24"/>
      <c r="E21" s="25" t="s">
        <v>54</v>
      </c>
      <c r="F21" s="32">
        <v>706</v>
      </c>
      <c r="G21" s="59">
        <v>77.3274917853231</v>
      </c>
      <c r="H21" s="6"/>
    </row>
    <row r="22" spans="1:8" ht="12.75">
      <c r="A22" s="24" t="s">
        <v>18</v>
      </c>
      <c r="B22" s="32">
        <v>3391</v>
      </c>
      <c r="C22" s="47">
        <v>7.544944820220719</v>
      </c>
      <c r="D22" s="24"/>
      <c r="E22" s="25" t="s">
        <v>55</v>
      </c>
      <c r="F22" s="32">
        <v>79</v>
      </c>
      <c r="G22" s="59">
        <v>8.652792990142387</v>
      </c>
      <c r="H22" s="8"/>
    </row>
    <row r="23" spans="1:8" ht="12.75">
      <c r="A23" s="24" t="s">
        <v>23</v>
      </c>
      <c r="B23" s="32">
        <v>2045</v>
      </c>
      <c r="C23" s="47">
        <v>4.550106799572801</v>
      </c>
      <c r="D23" s="24"/>
      <c r="E23" s="25" t="s">
        <v>56</v>
      </c>
      <c r="F23" s="32">
        <v>16</v>
      </c>
      <c r="G23" s="59">
        <v>1.7524644030668126</v>
      </c>
      <c r="H23" s="8"/>
    </row>
    <row r="24" spans="1:8" ht="12.75">
      <c r="A24" s="24"/>
      <c r="B24" s="32"/>
      <c r="C24" s="28"/>
      <c r="D24" s="24"/>
      <c r="E24" s="25" t="s">
        <v>57</v>
      </c>
      <c r="F24" s="32">
        <v>0</v>
      </c>
      <c r="G24" s="59">
        <v>0</v>
      </c>
      <c r="H24" s="8"/>
    </row>
    <row r="25" spans="1:8" ht="12.75">
      <c r="A25" s="24" t="s">
        <v>24</v>
      </c>
      <c r="B25" s="44">
        <v>0.7219651121395514</v>
      </c>
      <c r="C25" s="28" t="s">
        <v>98</v>
      </c>
      <c r="D25" s="24"/>
      <c r="E25" s="25" t="s">
        <v>58</v>
      </c>
      <c r="F25" s="32">
        <v>76</v>
      </c>
      <c r="G25" s="59">
        <v>8.32420591456736</v>
      </c>
      <c r="H25" s="8"/>
    </row>
    <row r="26" spans="1:8" ht="12.75">
      <c r="A26" s="24" t="s">
        <v>17</v>
      </c>
      <c r="B26" s="44">
        <v>0.1209505161979352</v>
      </c>
      <c r="C26" s="28" t="s">
        <v>98</v>
      </c>
      <c r="D26" s="24"/>
      <c r="E26" s="25" t="s">
        <v>59</v>
      </c>
      <c r="F26" s="32">
        <v>36</v>
      </c>
      <c r="G26" s="59">
        <v>3.9430449069003286</v>
      </c>
      <c r="H26" s="8"/>
    </row>
    <row r="27" spans="1:8" ht="12.75">
      <c r="A27" s="24"/>
      <c r="B27" s="54"/>
      <c r="C27" s="29"/>
      <c r="D27" s="24"/>
      <c r="E27" s="25"/>
      <c r="F27" s="32"/>
      <c r="G27" s="60"/>
      <c r="H27" s="8"/>
    </row>
    <row r="28" spans="1:8" ht="14.25">
      <c r="A28" s="38" t="s">
        <v>115</v>
      </c>
      <c r="B28" s="40"/>
      <c r="C28" s="41"/>
      <c r="D28" s="24"/>
      <c r="E28" s="39" t="s">
        <v>60</v>
      </c>
      <c r="F28" s="40"/>
      <c r="G28" s="60"/>
      <c r="H28" s="8"/>
    </row>
    <row r="29" spans="1:8" ht="12.75">
      <c r="A29" s="38" t="s">
        <v>8</v>
      </c>
      <c r="B29" s="40">
        <v>55130</v>
      </c>
      <c r="C29" s="46">
        <v>100</v>
      </c>
      <c r="D29" s="24"/>
      <c r="E29" s="39" t="s">
        <v>61</v>
      </c>
      <c r="F29" s="40">
        <v>65796</v>
      </c>
      <c r="G29" s="58">
        <v>100</v>
      </c>
      <c r="H29" s="8"/>
    </row>
    <row r="30" spans="1:8" ht="12.75">
      <c r="A30" s="24" t="s">
        <v>25</v>
      </c>
      <c r="B30" s="32">
        <v>12700</v>
      </c>
      <c r="C30" s="47">
        <v>23.036459278070016</v>
      </c>
      <c r="D30" s="24"/>
      <c r="E30" s="25"/>
      <c r="F30" s="54"/>
      <c r="G30" s="53"/>
      <c r="H30" s="8"/>
    </row>
    <row r="31" spans="1:8" ht="12.75">
      <c r="A31" s="24" t="s">
        <v>26</v>
      </c>
      <c r="B31" s="32">
        <v>33043</v>
      </c>
      <c r="C31" s="47">
        <v>59.936513694902956</v>
      </c>
      <c r="D31" s="24"/>
      <c r="E31" s="25" t="s">
        <v>62</v>
      </c>
      <c r="F31" s="32">
        <v>63739</v>
      </c>
      <c r="G31" s="59">
        <v>96.8736701319229</v>
      </c>
      <c r="H31" s="8"/>
    </row>
    <row r="32" spans="1:8" ht="12.75">
      <c r="A32" s="24" t="s">
        <v>27</v>
      </c>
      <c r="B32" s="32">
        <v>1642</v>
      </c>
      <c r="C32" s="47">
        <v>2.9784146562670055</v>
      </c>
      <c r="D32" s="24"/>
      <c r="E32" s="25" t="s">
        <v>63</v>
      </c>
      <c r="F32" s="32">
        <v>2057</v>
      </c>
      <c r="G32" s="59">
        <v>3.126329868077087</v>
      </c>
      <c r="H32" s="8"/>
    </row>
    <row r="33" spans="1:8" ht="12.75">
      <c r="A33" s="24" t="s">
        <v>29</v>
      </c>
      <c r="B33" s="32">
        <v>3599</v>
      </c>
      <c r="C33" s="47">
        <v>6.5282060584074</v>
      </c>
      <c r="D33" s="24"/>
      <c r="E33" s="25" t="s">
        <v>64</v>
      </c>
      <c r="F33" s="32">
        <v>652</v>
      </c>
      <c r="G33" s="59">
        <v>0.9909416985835006</v>
      </c>
      <c r="H33" s="8"/>
    </row>
    <row r="34" spans="1:8" ht="12.75">
      <c r="A34" s="24" t="s">
        <v>28</v>
      </c>
      <c r="B34" s="32">
        <v>2905</v>
      </c>
      <c r="C34" s="47">
        <v>5.269363323054598</v>
      </c>
      <c r="D34" s="24"/>
      <c r="E34" s="25" t="s">
        <v>65</v>
      </c>
      <c r="F34" s="32">
        <v>623</v>
      </c>
      <c r="G34" s="59">
        <v>0.9468660708857681</v>
      </c>
      <c r="H34" s="8"/>
    </row>
    <row r="35" spans="1:8" ht="12.75">
      <c r="A35" s="24" t="s">
        <v>30</v>
      </c>
      <c r="B35" s="32">
        <v>4146</v>
      </c>
      <c r="C35" s="47">
        <v>7.520406312352621</v>
      </c>
      <c r="D35" s="24"/>
      <c r="E35" s="25" t="s">
        <v>64</v>
      </c>
      <c r="F35" s="32">
        <v>194</v>
      </c>
      <c r="G35" s="59">
        <v>0.2948507508055201</v>
      </c>
      <c r="H35" s="6"/>
    </row>
    <row r="36" spans="1:8" ht="12.75">
      <c r="A36" s="24" t="s">
        <v>31</v>
      </c>
      <c r="B36" s="32">
        <v>2205</v>
      </c>
      <c r="C36" s="47">
        <v>3.999637221113731</v>
      </c>
      <c r="D36" s="24"/>
      <c r="E36" s="25" t="s">
        <v>66</v>
      </c>
      <c r="F36" s="32">
        <v>1256</v>
      </c>
      <c r="G36" s="59">
        <v>1.9089306340810992</v>
      </c>
      <c r="H36" s="6"/>
    </row>
    <row r="37" spans="1:8" ht="12.75">
      <c r="A37" s="24"/>
      <c r="B37" s="54"/>
      <c r="C37" s="29"/>
      <c r="D37" s="24"/>
      <c r="E37" s="25" t="s">
        <v>64</v>
      </c>
      <c r="F37" s="32">
        <v>376</v>
      </c>
      <c r="G37" s="59">
        <v>0.5714633108395647</v>
      </c>
      <c r="H37" s="6"/>
    </row>
    <row r="38" spans="1:8" ht="12.75">
      <c r="A38" s="38" t="s">
        <v>9</v>
      </c>
      <c r="B38" s="40"/>
      <c r="C38" s="41"/>
      <c r="D38" s="24"/>
      <c r="E38" s="25" t="s">
        <v>67</v>
      </c>
      <c r="F38" s="32">
        <v>77</v>
      </c>
      <c r="G38" s="59">
        <v>0.11702839078363426</v>
      </c>
      <c r="H38" s="6"/>
    </row>
    <row r="39" spans="1:8" ht="12.75">
      <c r="A39" s="38" t="s">
        <v>10</v>
      </c>
      <c r="B39" s="40"/>
      <c r="C39" s="41"/>
      <c r="D39" s="24"/>
      <c r="E39" s="25" t="s">
        <v>64</v>
      </c>
      <c r="F39" s="32">
        <v>46</v>
      </c>
      <c r="G39" s="59">
        <v>0.0699130646239893</v>
      </c>
      <c r="H39" s="6"/>
    </row>
    <row r="40" spans="1:8" ht="12.75">
      <c r="A40" s="38" t="s">
        <v>32</v>
      </c>
      <c r="B40" s="40" t="s">
        <v>99</v>
      </c>
      <c r="C40" s="41" t="s">
        <v>99</v>
      </c>
      <c r="D40" s="24"/>
      <c r="E40" s="25"/>
      <c r="F40" s="40"/>
      <c r="G40" s="55"/>
      <c r="H40" s="6"/>
    </row>
    <row r="41" spans="1:8" ht="12.75">
      <c r="A41" s="24" t="s">
        <v>33</v>
      </c>
      <c r="B41" s="32" t="s">
        <v>99</v>
      </c>
      <c r="C41" s="28" t="s">
        <v>99</v>
      </c>
      <c r="D41" s="24"/>
      <c r="E41" s="39" t="s">
        <v>100</v>
      </c>
      <c r="F41" s="54"/>
      <c r="G41" s="53"/>
      <c r="H41" s="6"/>
    </row>
    <row r="42" spans="1:8" ht="12.75">
      <c r="A42" s="24"/>
      <c r="B42" s="32"/>
      <c r="C42" s="28"/>
      <c r="D42" s="24"/>
      <c r="E42" s="39" t="s">
        <v>68</v>
      </c>
      <c r="F42" s="40">
        <v>71347</v>
      </c>
      <c r="G42" s="58">
        <v>100</v>
      </c>
      <c r="H42" s="6"/>
    </row>
    <row r="43" spans="1:8" ht="14.25">
      <c r="A43" s="38" t="s">
        <v>117</v>
      </c>
      <c r="B43" s="40"/>
      <c r="C43" s="28"/>
      <c r="D43" s="24"/>
      <c r="E43" s="42" t="s">
        <v>69</v>
      </c>
      <c r="F43" s="43">
        <v>86351</v>
      </c>
      <c r="G43" s="61">
        <v>121.02961582126788</v>
      </c>
      <c r="H43" s="6"/>
    </row>
    <row r="44" spans="1:8" ht="12.75">
      <c r="A44" s="38" t="s">
        <v>11</v>
      </c>
      <c r="B44" s="40">
        <v>54249</v>
      </c>
      <c r="C44" s="46">
        <v>100</v>
      </c>
      <c r="D44" s="24"/>
      <c r="E44" s="25"/>
      <c r="F44" s="54"/>
      <c r="G44" s="53"/>
      <c r="H44" s="6"/>
    </row>
    <row r="45" spans="1:8" ht="12.75">
      <c r="A45" s="24" t="s">
        <v>12</v>
      </c>
      <c r="B45" s="32">
        <v>8606</v>
      </c>
      <c r="C45" s="50">
        <v>15.863886891924276</v>
      </c>
      <c r="D45" s="24"/>
      <c r="E45" s="25" t="s">
        <v>70</v>
      </c>
      <c r="F45" s="32">
        <v>74</v>
      </c>
      <c r="G45" s="59">
        <v>0.10371844646586402</v>
      </c>
      <c r="H45" s="6"/>
    </row>
    <row r="46" spans="1:8" ht="12.75">
      <c r="A46" s="24"/>
      <c r="B46" s="54"/>
      <c r="C46" s="29"/>
      <c r="D46" s="24"/>
      <c r="E46" s="25" t="s">
        <v>71</v>
      </c>
      <c r="F46" s="32">
        <v>219</v>
      </c>
      <c r="G46" s="59">
        <v>0.3069505375138408</v>
      </c>
      <c r="H46" s="6"/>
    </row>
    <row r="47" spans="1:8" ht="12.75">
      <c r="A47" s="38" t="s">
        <v>13</v>
      </c>
      <c r="B47" s="40"/>
      <c r="C47" s="41"/>
      <c r="D47" s="24"/>
      <c r="E47" s="25" t="s">
        <v>72</v>
      </c>
      <c r="F47" s="32">
        <v>137</v>
      </c>
      <c r="G47" s="59">
        <v>0.19201928602464013</v>
      </c>
      <c r="H47" s="6"/>
    </row>
    <row r="48" spans="1:8" ht="14.25">
      <c r="A48" s="38" t="s">
        <v>118</v>
      </c>
      <c r="B48" s="40"/>
      <c r="C48" s="41"/>
      <c r="D48" s="24"/>
      <c r="E48" s="25" t="s">
        <v>73</v>
      </c>
      <c r="F48" s="32">
        <v>2074</v>
      </c>
      <c r="G48" s="59">
        <v>2.906919702300027</v>
      </c>
      <c r="H48" s="6"/>
    </row>
    <row r="49" spans="1:8" ht="12.75">
      <c r="A49" s="38" t="s">
        <v>105</v>
      </c>
      <c r="B49" s="40">
        <v>45697</v>
      </c>
      <c r="C49" s="46">
        <v>100</v>
      </c>
      <c r="D49" s="24"/>
      <c r="E49" s="25" t="s">
        <v>74</v>
      </c>
      <c r="F49" s="32">
        <v>14754</v>
      </c>
      <c r="G49" s="59">
        <v>20.679215664288616</v>
      </c>
      <c r="H49" s="6"/>
    </row>
    <row r="50" spans="1:8" ht="12.75">
      <c r="A50" s="24" t="s">
        <v>107</v>
      </c>
      <c r="B50" s="32">
        <v>1675</v>
      </c>
      <c r="C50" s="47">
        <v>3.6654484977131983</v>
      </c>
      <c r="D50" s="24"/>
      <c r="E50" s="25" t="s">
        <v>75</v>
      </c>
      <c r="F50" s="32">
        <v>2472</v>
      </c>
      <c r="G50" s="59">
        <v>3.464756752211025</v>
      </c>
      <c r="H50" s="6"/>
    </row>
    <row r="51" spans="1:8" ht="12.75">
      <c r="A51" s="24" t="s">
        <v>106</v>
      </c>
      <c r="B51" s="32">
        <v>1020</v>
      </c>
      <c r="C51" s="47">
        <v>2.2320940105477383</v>
      </c>
      <c r="D51" s="24"/>
      <c r="E51" s="25" t="s">
        <v>76</v>
      </c>
      <c r="F51" s="32">
        <v>449</v>
      </c>
      <c r="G51" s="59">
        <v>0.6293186819347695</v>
      </c>
      <c r="H51" s="6"/>
    </row>
    <row r="52" spans="1:8" ht="12.75">
      <c r="A52" s="49" t="s">
        <v>108</v>
      </c>
      <c r="B52" s="32">
        <v>1172</v>
      </c>
      <c r="C52" s="47">
        <v>2.564719784668578</v>
      </c>
      <c r="D52" s="24"/>
      <c r="E52" s="25" t="s">
        <v>77</v>
      </c>
      <c r="F52" s="32">
        <v>19505</v>
      </c>
      <c r="G52" s="59">
        <v>27.33822024752267</v>
      </c>
      <c r="H52" s="6"/>
    </row>
    <row r="53" spans="1:8" ht="12.75">
      <c r="A53" s="38"/>
      <c r="B53" s="40"/>
      <c r="C53" s="47"/>
      <c r="D53" s="24"/>
      <c r="E53" s="25" t="s">
        <v>78</v>
      </c>
      <c r="F53" s="32">
        <v>267</v>
      </c>
      <c r="G53" s="59">
        <v>0.3742273676538607</v>
      </c>
      <c r="H53" s="6"/>
    </row>
    <row r="54" spans="1:8" ht="12.75">
      <c r="A54" s="24" t="s">
        <v>109</v>
      </c>
      <c r="B54" s="32">
        <v>4046</v>
      </c>
      <c r="C54" s="47">
        <v>8.853972908506028</v>
      </c>
      <c r="D54" s="24"/>
      <c r="E54" s="25" t="s">
        <v>79</v>
      </c>
      <c r="F54" s="32">
        <v>307</v>
      </c>
      <c r="G54" s="59">
        <v>0.43029139277054396</v>
      </c>
      <c r="H54" s="6"/>
    </row>
    <row r="55" spans="1:8" ht="12.75">
      <c r="A55" s="24" t="s">
        <v>110</v>
      </c>
      <c r="B55" s="44">
        <v>0.4204152249134948</v>
      </c>
      <c r="C55" s="28" t="s">
        <v>98</v>
      </c>
      <c r="D55" s="24"/>
      <c r="E55" s="25" t="s">
        <v>80</v>
      </c>
      <c r="F55" s="32">
        <v>17753</v>
      </c>
      <c r="G55" s="59">
        <v>24.882615947411946</v>
      </c>
      <c r="H55" s="6"/>
    </row>
    <row r="56" spans="1:8" ht="12.75">
      <c r="A56" s="24" t="s">
        <v>111</v>
      </c>
      <c r="B56" s="32">
        <v>41651</v>
      </c>
      <c r="C56" s="47">
        <v>91.14602709149398</v>
      </c>
      <c r="D56" s="24"/>
      <c r="E56" s="25" t="s">
        <v>81</v>
      </c>
      <c r="F56" s="32">
        <v>3977</v>
      </c>
      <c r="G56" s="59">
        <v>5.574165697226232</v>
      </c>
      <c r="H56" s="6"/>
    </row>
    <row r="57" spans="1:8" ht="12.75">
      <c r="A57" s="24" t="s">
        <v>110</v>
      </c>
      <c r="B57" s="44">
        <v>0.8233415764327388</v>
      </c>
      <c r="C57" s="28" t="s">
        <v>98</v>
      </c>
      <c r="D57" s="24"/>
      <c r="E57" s="25" t="s">
        <v>82</v>
      </c>
      <c r="F57" s="32">
        <v>156</v>
      </c>
      <c r="G57" s="59">
        <v>0.21864969795506467</v>
      </c>
      <c r="H57" s="6"/>
    </row>
    <row r="58" spans="1:8" ht="12.75">
      <c r="A58" s="24"/>
      <c r="B58" s="32"/>
      <c r="C58" s="28"/>
      <c r="D58" s="24"/>
      <c r="E58" s="25" t="s">
        <v>83</v>
      </c>
      <c r="F58" s="32">
        <v>308</v>
      </c>
      <c r="G58" s="59">
        <v>0.43169299339846107</v>
      </c>
      <c r="H58" s="6"/>
    </row>
    <row r="59" spans="1:8" ht="12.75">
      <c r="A59" s="38" t="s">
        <v>34</v>
      </c>
      <c r="B59" s="40">
        <v>6844</v>
      </c>
      <c r="C59" s="46">
        <v>100</v>
      </c>
      <c r="D59" s="24"/>
      <c r="E59" s="25" t="s">
        <v>84</v>
      </c>
      <c r="F59" s="32">
        <v>2486</v>
      </c>
      <c r="G59" s="59">
        <v>3.484379161001864</v>
      </c>
      <c r="H59" s="6"/>
    </row>
    <row r="60" spans="1:8" ht="12.75">
      <c r="A60" s="24" t="s">
        <v>112</v>
      </c>
      <c r="B60" s="32">
        <v>1217</v>
      </c>
      <c r="C60" s="47">
        <v>17.78199883109293</v>
      </c>
      <c r="D60" s="24"/>
      <c r="E60" s="25" t="s">
        <v>85</v>
      </c>
      <c r="F60" s="32">
        <v>33</v>
      </c>
      <c r="G60" s="59">
        <v>0.04625282072126368</v>
      </c>
      <c r="H60" s="6"/>
    </row>
    <row r="61" spans="1:8" ht="12.75">
      <c r="A61" s="24" t="s">
        <v>113</v>
      </c>
      <c r="B61" s="32">
        <v>916</v>
      </c>
      <c r="C61" s="47">
        <v>13.383985973115136</v>
      </c>
      <c r="D61" s="24"/>
      <c r="E61" s="25" t="s">
        <v>86</v>
      </c>
      <c r="F61" s="32">
        <v>210</v>
      </c>
      <c r="G61" s="59">
        <v>0.29433613186258706</v>
      </c>
      <c r="H61" s="6"/>
    </row>
    <row r="62" spans="1:8" ht="12.75">
      <c r="A62" s="24" t="s">
        <v>108</v>
      </c>
      <c r="B62" s="32">
        <v>747</v>
      </c>
      <c r="C62" s="47">
        <v>10.914669783752192</v>
      </c>
      <c r="D62" s="24"/>
      <c r="E62" s="25" t="s">
        <v>87</v>
      </c>
      <c r="F62" s="32">
        <v>1980</v>
      </c>
      <c r="G62" s="59">
        <v>2.775169243275821</v>
      </c>
      <c r="H62" s="6"/>
    </row>
    <row r="63" spans="1:8" ht="12.75">
      <c r="A63" s="24"/>
      <c r="B63" s="32"/>
      <c r="C63" s="28"/>
      <c r="D63" s="24"/>
      <c r="E63" s="25" t="s">
        <v>88</v>
      </c>
      <c r="F63" s="32">
        <v>2086</v>
      </c>
      <c r="G63" s="59">
        <v>2.9237389098350315</v>
      </c>
      <c r="H63" s="6"/>
    </row>
    <row r="64" spans="1:8" ht="12.75">
      <c r="A64" s="38" t="s">
        <v>35</v>
      </c>
      <c r="B64" s="40"/>
      <c r="C64" s="41"/>
      <c r="D64" s="24"/>
      <c r="E64" s="25" t="s">
        <v>89</v>
      </c>
      <c r="F64" s="32">
        <v>297</v>
      </c>
      <c r="G64" s="59">
        <v>0.41627538649137313</v>
      </c>
      <c r="H64" s="6"/>
    </row>
    <row r="65" spans="1:8" ht="12.75">
      <c r="A65" s="38" t="s">
        <v>36</v>
      </c>
      <c r="B65" s="40">
        <v>65796</v>
      </c>
      <c r="C65" s="46">
        <v>100</v>
      </c>
      <c r="D65" s="24"/>
      <c r="E65" s="25" t="s">
        <v>90</v>
      </c>
      <c r="F65" s="32">
        <v>15</v>
      </c>
      <c r="G65" s="59">
        <v>0.02102400941875622</v>
      </c>
      <c r="H65" s="6"/>
    </row>
    <row r="66" spans="1:8" ht="12.75">
      <c r="A66" s="24" t="s">
        <v>37</v>
      </c>
      <c r="B66" s="32">
        <v>35954</v>
      </c>
      <c r="C66" s="47">
        <v>54.644659249802416</v>
      </c>
      <c r="D66" s="24"/>
      <c r="E66" s="25" t="s">
        <v>91</v>
      </c>
      <c r="F66" s="32">
        <v>838</v>
      </c>
      <c r="G66" s="59">
        <v>1.1745413261945141</v>
      </c>
      <c r="H66" s="6"/>
    </row>
    <row r="67" spans="1:8" ht="12.75">
      <c r="A67" s="24" t="s">
        <v>38</v>
      </c>
      <c r="B67" s="32">
        <v>29356</v>
      </c>
      <c r="C67" s="47">
        <v>44.616694023952824</v>
      </c>
      <c r="D67" s="24"/>
      <c r="E67" s="25" t="s">
        <v>92</v>
      </c>
      <c r="F67" s="32">
        <v>213</v>
      </c>
      <c r="G67" s="59">
        <v>0.29854093374633833</v>
      </c>
      <c r="H67" s="10"/>
    </row>
    <row r="68" spans="1:8" ht="12.75">
      <c r="A68" s="24" t="s">
        <v>39</v>
      </c>
      <c r="B68" s="32">
        <v>14555</v>
      </c>
      <c r="C68" s="47">
        <v>22.12140555656879</v>
      </c>
      <c r="D68" s="24"/>
      <c r="E68" s="25" t="s">
        <v>93</v>
      </c>
      <c r="F68" s="32">
        <v>533</v>
      </c>
      <c r="G68" s="59">
        <v>0.7470531346798044</v>
      </c>
      <c r="H68" s="6"/>
    </row>
    <row r="69" spans="1:8" ht="12.75">
      <c r="A69" s="24" t="s">
        <v>40</v>
      </c>
      <c r="B69" s="32">
        <v>14801</v>
      </c>
      <c r="C69" s="47">
        <v>22.495288467384036</v>
      </c>
      <c r="D69" s="24"/>
      <c r="E69" s="25" t="s">
        <v>94</v>
      </c>
      <c r="F69" s="32">
        <v>4665</v>
      </c>
      <c r="G69" s="59">
        <v>6.538466929233184</v>
      </c>
      <c r="H69" s="6"/>
    </row>
    <row r="70" spans="1:8" ht="12.75">
      <c r="A70" s="24" t="s">
        <v>41</v>
      </c>
      <c r="B70" s="32">
        <v>4290</v>
      </c>
      <c r="C70" s="47">
        <v>6.520153200802481</v>
      </c>
      <c r="D70" s="24"/>
      <c r="E70" s="25" t="s">
        <v>95</v>
      </c>
      <c r="F70" s="32">
        <v>1160</v>
      </c>
      <c r="G70" s="59">
        <v>1.6258567283838143</v>
      </c>
      <c r="H70" s="6"/>
    </row>
    <row r="71" spans="1:8" ht="12.75">
      <c r="A71" s="24" t="s">
        <v>42</v>
      </c>
      <c r="B71" s="32">
        <v>10511</v>
      </c>
      <c r="C71" s="47">
        <v>15.975135266581555</v>
      </c>
      <c r="D71" s="24"/>
      <c r="E71" s="25" t="s">
        <v>96</v>
      </c>
      <c r="F71" s="32">
        <v>23</v>
      </c>
      <c r="G71" s="59">
        <v>0.03223681444209287</v>
      </c>
      <c r="H71" s="6"/>
    </row>
    <row r="72" spans="1:8" ht="13.5" thickBot="1">
      <c r="A72" s="26" t="s">
        <v>43</v>
      </c>
      <c r="B72" s="33">
        <v>486</v>
      </c>
      <c r="C72" s="48">
        <v>0.7386467262447566</v>
      </c>
      <c r="D72" s="26"/>
      <c r="E72" s="27" t="s">
        <v>97</v>
      </c>
      <c r="F72" s="33">
        <v>9360</v>
      </c>
      <c r="G72" s="62">
        <v>13.11898187730388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149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40" ht="13.5" thickBot="1">
      <c r="A3" s="66" t="s">
        <v>127</v>
      </c>
      <c r="B3" s="16"/>
      <c r="C3" s="65" t="s">
        <v>126</v>
      </c>
      <c r="D3" s="6"/>
      <c r="E3" s="34" t="str">
        <f>+'1990'!E3</f>
        <v>Cecil County</v>
      </c>
      <c r="F3" s="18"/>
      <c r="G3" s="8"/>
      <c r="H3" s="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2.75">
      <c r="A4" s="23"/>
      <c r="B4" s="74" t="s">
        <v>152</v>
      </c>
      <c r="C4" s="75" t="s">
        <v>152</v>
      </c>
      <c r="D4" s="23"/>
      <c r="E4" s="35"/>
      <c r="F4" s="74" t="s">
        <v>152</v>
      </c>
      <c r="G4" s="81" t="s">
        <v>152</v>
      </c>
      <c r="H4" s="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2.75">
      <c r="A6" s="23"/>
      <c r="B6" s="51"/>
      <c r="C6" s="67"/>
      <c r="D6" s="24"/>
      <c r="E6" s="25"/>
      <c r="F6" s="30"/>
      <c r="G6" s="53"/>
      <c r="H6" s="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4.25">
      <c r="A7" s="38" t="s">
        <v>103</v>
      </c>
      <c r="B7" s="32"/>
      <c r="C7" s="68"/>
      <c r="D7" s="24"/>
      <c r="E7" s="39" t="s">
        <v>44</v>
      </c>
      <c r="F7" s="31"/>
      <c r="G7" s="53"/>
      <c r="H7" s="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2.75">
      <c r="A8" s="38" t="s">
        <v>5</v>
      </c>
      <c r="B8" s="32"/>
      <c r="C8" s="68"/>
      <c r="D8" s="24"/>
      <c r="E8" s="39" t="s">
        <v>3</v>
      </c>
      <c r="F8" s="40">
        <f>+'2000'!F8-'1990'!F8</f>
        <v>14604</v>
      </c>
      <c r="G8" s="56">
        <f>+('2000'!F8-'1990'!F8)/'1990'!F8*100</f>
        <v>20.468975570101055</v>
      </c>
      <c r="H8" s="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>
      <c r="A9" s="38" t="s">
        <v>6</v>
      </c>
      <c r="B9" s="40">
        <f>+'2000'!B9-'1990'!B9</f>
        <v>4917</v>
      </c>
      <c r="C9" s="56">
        <f>+('2000'!B9-'1990'!B9)/'1990'!B9*100</f>
        <v>28.063466697106332</v>
      </c>
      <c r="D9" s="24"/>
      <c r="E9" s="25" t="s">
        <v>45</v>
      </c>
      <c r="F9" s="32">
        <f>+'2000'!F9-'1990'!F9</f>
        <v>14069</v>
      </c>
      <c r="G9" s="57">
        <f>+('2000'!F9-'1990'!F9)/'1990'!F9*100</f>
        <v>20.00853302993671</v>
      </c>
      <c r="H9" s="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>
      <c r="A10" s="24"/>
      <c r="B10" s="32"/>
      <c r="C10" s="28"/>
      <c r="D10" s="24"/>
      <c r="E10" s="25" t="s">
        <v>46</v>
      </c>
      <c r="F10" s="32">
        <f>+'2000'!F10-'1990'!F10</f>
        <v>13672</v>
      </c>
      <c r="G10" s="57">
        <f>+('2000'!F10-'1990'!F10)/'1990'!F10*100</f>
        <v>19.602557852780087</v>
      </c>
      <c r="H10" s="6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8" ht="12.75">
      <c r="A11" s="24" t="s">
        <v>101</v>
      </c>
      <c r="B11" s="32">
        <f>+'2000'!B10+'2000'!B11-'1990'!B11</f>
        <v>1483</v>
      </c>
      <c r="C11" s="50">
        <f>+('2000'!B10+'2000'!B11-'1990'!B11)/'1990'!B11*100</f>
        <v>129.4066317626527</v>
      </c>
      <c r="D11" s="24"/>
      <c r="E11" s="25" t="s">
        <v>47</v>
      </c>
      <c r="F11" s="32">
        <f>+'2000'!F11-'1990'!F11</f>
        <v>6582</v>
      </c>
      <c r="G11" s="57">
        <f>+('2000'!F11-'1990'!F11)/'1990'!F11*100</f>
        <v>20.00060773648546</v>
      </c>
      <c r="H11" s="6"/>
    </row>
    <row r="12" spans="1:8" ht="12.75">
      <c r="A12" s="24" t="s">
        <v>102</v>
      </c>
      <c r="B12" s="32">
        <f>+'2000'!B12+'2000'!B13-'1990'!B12</f>
        <v>3366</v>
      </c>
      <c r="C12" s="50">
        <f>+('2000'!B12+'2000'!B13-'1990'!B12)/'1990'!B12*100</f>
        <v>25.77335375191424</v>
      </c>
      <c r="D12" s="24"/>
      <c r="E12" s="25" t="s">
        <v>48</v>
      </c>
      <c r="F12" s="32">
        <f>+'2000'!F12-'1990'!F12</f>
        <v>7090</v>
      </c>
      <c r="G12" s="57">
        <f>+('2000'!F12-'1990'!F12)/'1990'!F12*100</f>
        <v>19.246952792029752</v>
      </c>
      <c r="H12" s="6"/>
    </row>
    <row r="13" spans="1:8" ht="12.75">
      <c r="A13" s="24" t="s">
        <v>133</v>
      </c>
      <c r="B13" s="32">
        <f>+'2000'!B14-'1990'!B13</f>
        <v>68</v>
      </c>
      <c r="C13" s="50">
        <f>+('2000'!B14-'1990'!B13)/'1990'!B13*100</f>
        <v>2.051282051282051</v>
      </c>
      <c r="D13" s="24"/>
      <c r="E13" s="25" t="s">
        <v>49</v>
      </c>
      <c r="F13" s="32">
        <f>+'2000'!F13-'1990'!F13</f>
        <v>397</v>
      </c>
      <c r="G13" s="57">
        <f>+('2000'!F13-'1990'!F13)/'1990'!F13*100</f>
        <v>69.77152899824253</v>
      </c>
      <c r="H13" s="6"/>
    </row>
    <row r="14" spans="1:8" ht="12.75">
      <c r="A14" s="24"/>
      <c r="B14" s="32"/>
      <c r="C14" s="60"/>
      <c r="D14" s="24"/>
      <c r="E14" s="25" t="s">
        <v>50</v>
      </c>
      <c r="F14" s="32">
        <f>+'2000'!F14-'1990'!F14</f>
        <v>535</v>
      </c>
      <c r="G14" s="57">
        <f>+('2000'!F14-'1990'!F14)/'1990'!F14*100</f>
        <v>51.84108527131783</v>
      </c>
      <c r="H14" s="6"/>
    </row>
    <row r="15" spans="1:8" ht="12.75">
      <c r="A15" s="24"/>
      <c r="B15" s="32"/>
      <c r="C15" s="68"/>
      <c r="D15" s="24"/>
      <c r="E15" s="25" t="s">
        <v>147</v>
      </c>
      <c r="F15" s="32">
        <f>+'2000'!F15-'1990'!F15</f>
        <v>277</v>
      </c>
      <c r="G15" s="57">
        <f>+('2000'!F15-'1990'!F15)/'1990'!F15*100</f>
        <v>133.1730769230769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f>+'2000'!F16-'1990'!F16</f>
        <v>200</v>
      </c>
      <c r="G16" s="57">
        <f>+('2000'!F16-'1990'!F16)/'1990'!F16*100</f>
        <v>30.81664098613251</v>
      </c>
      <c r="H16" s="6"/>
    </row>
    <row r="17" spans="1:8" ht="12.75">
      <c r="A17" s="38" t="s">
        <v>16</v>
      </c>
      <c r="B17" s="40">
        <f>+'2000'!B17-'1990'!B16</f>
        <v>10865</v>
      </c>
      <c r="C17" s="69">
        <f>+('2000'!B17-'1990'!B16)/'1990'!B16*100</f>
        <v>24.17452830188679</v>
      </c>
      <c r="D17" s="24"/>
      <c r="E17" s="25" t="s">
        <v>51</v>
      </c>
      <c r="F17" s="32">
        <f>+'2000'!F17-'1990'!F17</f>
        <v>335</v>
      </c>
      <c r="G17" s="57">
        <f>+('2000'!F17-'1990'!F17)/'1990'!F17*100</f>
        <v>87.46736292428199</v>
      </c>
      <c r="H17" s="6"/>
    </row>
    <row r="18" spans="1:8" ht="12.75">
      <c r="A18" s="24" t="s">
        <v>15</v>
      </c>
      <c r="B18" s="32">
        <f>+'2000'!B18-'1990'!B17</f>
        <v>-1716</v>
      </c>
      <c r="C18" s="70">
        <f>+('2000'!B18-'1990'!B17)/'1990'!B17*100</f>
        <v>-39.98136067101584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f>+'2000'!B19-'1990'!B18</f>
        <v>-273</v>
      </c>
      <c r="C19" s="70">
        <f>+('2000'!B19-'1990'!B18)/'1990'!B18*100</f>
        <v>-3.3276450511945397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f>+'2000'!B20-'1990'!B19</f>
        <v>4881</v>
      </c>
      <c r="C20" s="70">
        <f>+('2000'!B20-'1990'!B19)/'1990'!B19*100</f>
        <v>29.99078341013825</v>
      </c>
      <c r="D20" s="24"/>
      <c r="E20" s="39" t="s">
        <v>148</v>
      </c>
      <c r="F20" s="40">
        <f>+'2000'!F20-'1990'!F20</f>
        <v>654</v>
      </c>
      <c r="G20" s="58">
        <f>+('2000'!F20-'1990'!F20)/'1990'!F20*100</f>
        <v>71.63198247535597</v>
      </c>
      <c r="H20" s="6"/>
    </row>
    <row r="21" spans="1:8" ht="12.75">
      <c r="A21" s="24" t="s">
        <v>21</v>
      </c>
      <c r="B21" s="32">
        <f>+'2000'!B21-'1990'!B20</f>
        <v>3466</v>
      </c>
      <c r="C21" s="70">
        <f>+('2000'!B21-'1990'!B20)/'1990'!B20*100</f>
        <v>41.79428433618715</v>
      </c>
      <c r="D21" s="24"/>
      <c r="E21" s="25" t="s">
        <v>54</v>
      </c>
      <c r="F21" s="32">
        <f>+'2000'!F21-'1990'!F21</f>
        <v>21</v>
      </c>
      <c r="G21" s="59">
        <f>+('2000'!F21-'1990'!F21)/'1990'!F21*100</f>
        <v>2.974504249291785</v>
      </c>
      <c r="H21" s="6"/>
    </row>
    <row r="22" spans="1:8" ht="12.75">
      <c r="A22" s="24" t="s">
        <v>22</v>
      </c>
      <c r="B22" s="32">
        <f>+'2000'!B22-'1990'!B21</f>
        <v>775</v>
      </c>
      <c r="C22" s="70">
        <f>+('2000'!B22-'1990'!B21)/'1990'!B21*100</f>
        <v>31.71031096563011</v>
      </c>
      <c r="D22" s="24"/>
      <c r="E22" s="25" t="s">
        <v>55</v>
      </c>
      <c r="F22" s="32">
        <f>+'2000'!F22-'1990'!F22</f>
        <v>310</v>
      </c>
      <c r="G22" s="59">
        <f>+('2000'!F22-'1990'!F22)/'1990'!F22*100</f>
        <v>392.40506329113924</v>
      </c>
      <c r="H22" s="8"/>
    </row>
    <row r="23" spans="1:8" ht="12.75">
      <c r="A23" s="24" t="s">
        <v>18</v>
      </c>
      <c r="B23" s="32">
        <f>+'2000'!B23-'1990'!B22</f>
        <v>2597</v>
      </c>
      <c r="C23" s="70">
        <f>+('2000'!B23-'1990'!B22)/'1990'!B22*100</f>
        <v>76.58507814803893</v>
      </c>
      <c r="D23" s="24"/>
      <c r="E23" s="25" t="s">
        <v>56</v>
      </c>
      <c r="F23" s="32">
        <f>+'2000'!F23-'1990'!F23</f>
        <v>55</v>
      </c>
      <c r="G23" s="59">
        <f>+('2000'!F23-'1990'!F23)/'1990'!F23*100</f>
        <v>343.75</v>
      </c>
      <c r="H23" s="8"/>
    </row>
    <row r="24" spans="1:8" ht="12.75">
      <c r="A24" s="24" t="s">
        <v>23</v>
      </c>
      <c r="B24" s="32">
        <f>+'2000'!B24-'1990'!B23</f>
        <v>1135</v>
      </c>
      <c r="C24" s="70">
        <f>+('2000'!B24-'1990'!B23)/'1990'!B23*100</f>
        <v>55.501222493887525</v>
      </c>
      <c r="D24" s="24"/>
      <c r="E24" s="25" t="s">
        <v>57</v>
      </c>
      <c r="F24" s="32">
        <f>+'2000'!F24-'1990'!F24</f>
        <v>6</v>
      </c>
      <c r="G24" s="57" t="s">
        <v>157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f>+'2000'!F25-'1990'!F25</f>
        <v>221</v>
      </c>
      <c r="G25" s="59">
        <f>+('2000'!F25-'1990'!F25)/'1990'!F25*100</f>
        <v>290.7894736842105</v>
      </c>
      <c r="H25" s="8"/>
    </row>
    <row r="26" spans="1:8" ht="12.75">
      <c r="A26" s="24" t="s">
        <v>24</v>
      </c>
      <c r="B26" s="83">
        <f>+'2000'!B26-'1990'!B25</f>
        <v>80.47803488786045</v>
      </c>
      <c r="C26" s="68" t="s">
        <v>98</v>
      </c>
      <c r="D26" s="24"/>
      <c r="E26" s="25" t="s">
        <v>59</v>
      </c>
      <c r="F26" s="32">
        <f>+'2000'!F26-'1990'!F26</f>
        <v>41</v>
      </c>
      <c r="G26" s="59">
        <f>+('2000'!F26-'1990'!F26)/'1990'!F26*100</f>
        <v>113.88888888888889</v>
      </c>
      <c r="H26" s="8"/>
    </row>
    <row r="27" spans="1:8" ht="12.75">
      <c r="A27" s="24" t="s">
        <v>17</v>
      </c>
      <c r="B27" s="83">
        <f>+'2000'!B27-'1990'!B26</f>
        <v>16.279049483802062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4.25">
      <c r="A29" s="38" t="s">
        <v>115</v>
      </c>
      <c r="B29" s="40"/>
      <c r="C29" s="69"/>
      <c r="D29" s="24"/>
      <c r="E29" s="39" t="s">
        <v>61</v>
      </c>
      <c r="F29" s="40">
        <f>+'2000'!F29-'1990'!F29</f>
        <v>14239</v>
      </c>
      <c r="G29" s="58">
        <f>+('2000'!F29-'1990'!F29)/'1990'!F29*100</f>
        <v>21.6411331995866</v>
      </c>
      <c r="H29" s="8"/>
    </row>
    <row r="30" spans="1:8" ht="12.75">
      <c r="A30" s="38" t="s">
        <v>8</v>
      </c>
      <c r="B30" s="40">
        <f>+'2000'!B30-'1990'!B29</f>
        <v>10964</v>
      </c>
      <c r="C30" s="69">
        <f>+('2000'!B30-'1990'!B29)/'1990'!B29*100</f>
        <v>19.887538545256668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f>+'2000'!B31-'1990'!B30</f>
        <v>2101</v>
      </c>
      <c r="C31" s="70">
        <f>+('2000'!B31-'1990'!B30)/'1990'!B30*100</f>
        <v>16.543307086614174</v>
      </c>
      <c r="D31" s="24"/>
      <c r="E31" s="25" t="s">
        <v>62</v>
      </c>
      <c r="F31" s="32">
        <f>+'2000'!F31-'1990'!F31</f>
        <v>12999</v>
      </c>
      <c r="G31" s="59">
        <f>+('2000'!F31-'1990'!F31)/'1990'!F31*100</f>
        <v>20.394107218500448</v>
      </c>
      <c r="H31" s="8"/>
    </row>
    <row r="32" spans="1:8" ht="12.75">
      <c r="A32" s="24" t="s">
        <v>26</v>
      </c>
      <c r="B32" s="32">
        <f>+'2000'!B32-'1990'!B31</f>
        <v>6429</v>
      </c>
      <c r="C32" s="70">
        <f>+('2000'!B32-'1990'!B31)/'1990'!B31*100</f>
        <v>19.45646581726841</v>
      </c>
      <c r="D32" s="24"/>
      <c r="E32" s="25" t="s">
        <v>63</v>
      </c>
      <c r="F32" s="32">
        <f>+'2000'!F32-'1990'!F32</f>
        <v>1240</v>
      </c>
      <c r="G32" s="59">
        <f>+('2000'!F32-'1990'!F32)/'1990'!F32*100</f>
        <v>60.281964025279535</v>
      </c>
      <c r="H32" s="8"/>
    </row>
    <row r="33" spans="1:8" ht="12.75">
      <c r="A33" s="24" t="s">
        <v>27</v>
      </c>
      <c r="B33" s="32">
        <f>+'2000'!B33-'1990'!B32</f>
        <v>213</v>
      </c>
      <c r="C33" s="70">
        <f>+('2000'!B33-'1990'!B32)/'1990'!B32*100</f>
        <v>12.971985383678442</v>
      </c>
      <c r="D33" s="24"/>
      <c r="E33" s="25" t="s">
        <v>64</v>
      </c>
      <c r="F33" s="32">
        <f>+'2000'!F33-'1990'!F33</f>
        <v>210</v>
      </c>
      <c r="G33" s="59">
        <f>+('2000'!F33-'1990'!F33)/'1990'!F33*100</f>
        <v>32.20858895705521</v>
      </c>
      <c r="H33" s="8"/>
    </row>
    <row r="34" spans="1:8" ht="12.75">
      <c r="A34" s="24" t="s">
        <v>29</v>
      </c>
      <c r="B34" s="32">
        <f>+'2000'!B34-'1990'!B33</f>
        <v>125</v>
      </c>
      <c r="C34" s="70">
        <f>+('2000'!B34-'1990'!B33)/'1990'!B33*100</f>
        <v>3.4731869963878856</v>
      </c>
      <c r="D34" s="24"/>
      <c r="E34" s="25" t="s">
        <v>65</v>
      </c>
      <c r="F34" s="32">
        <f>+'2000'!F34-'1990'!F34</f>
        <v>783</v>
      </c>
      <c r="G34" s="59">
        <f>+('2000'!F34-'1990'!F34)/'1990'!F34*100</f>
        <v>125.68218298555378</v>
      </c>
      <c r="H34" s="8"/>
    </row>
    <row r="35" spans="1:8" ht="12.75">
      <c r="A35" s="24" t="s">
        <v>28</v>
      </c>
      <c r="B35" s="32">
        <f>+'2000'!B35-'1990'!B34</f>
        <v>95</v>
      </c>
      <c r="C35" s="70">
        <f>+('2000'!B35-'1990'!B34)/'1990'!B34*100</f>
        <v>3.2702237521514634</v>
      </c>
      <c r="D35" s="24"/>
      <c r="E35" s="25" t="s">
        <v>64</v>
      </c>
      <c r="F35" s="32">
        <f>+'2000'!F35-'1990'!F35</f>
        <v>299</v>
      </c>
      <c r="G35" s="59">
        <f>+('2000'!F35-'1990'!F35)/'1990'!F35*100</f>
        <v>154.1237113402062</v>
      </c>
      <c r="H35" s="6"/>
    </row>
    <row r="36" spans="1:8" ht="12.75">
      <c r="A36" s="24" t="s">
        <v>30</v>
      </c>
      <c r="B36" s="32">
        <f>+'2000'!B36-'1990'!B35</f>
        <v>2096</v>
      </c>
      <c r="C36" s="70">
        <f>+('2000'!B36-'1990'!B35)/'1990'!B35*100</f>
        <v>50.554751567776165</v>
      </c>
      <c r="D36" s="24"/>
      <c r="E36" s="25" t="s">
        <v>66</v>
      </c>
      <c r="F36" s="32">
        <f>+'2000'!F36-'1990'!F36</f>
        <v>257</v>
      </c>
      <c r="G36" s="59">
        <f>+('2000'!F36-'1990'!F36)/'1990'!F36*100</f>
        <v>20.461783439490446</v>
      </c>
      <c r="H36" s="6"/>
    </row>
    <row r="37" spans="1:8" ht="12.75">
      <c r="A37" s="24" t="s">
        <v>31</v>
      </c>
      <c r="B37" s="32">
        <f>+'2000'!B37-'1990'!B36</f>
        <v>1118</v>
      </c>
      <c r="C37" s="70">
        <f>+('2000'!B37-'1990'!B36)/'1990'!B36*100</f>
        <v>50.70294784580499</v>
      </c>
      <c r="D37" s="24"/>
      <c r="E37" s="25" t="s">
        <v>64</v>
      </c>
      <c r="F37" s="32">
        <f>+'2000'!F37-'1990'!F37</f>
        <v>-92</v>
      </c>
      <c r="G37" s="59">
        <f>+('2000'!F37-'1990'!F37)/'1990'!F37*100</f>
        <v>-24.46808510638298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f>+'2000'!F38-'1990'!F38</f>
        <v>234</v>
      </c>
      <c r="G38" s="59">
        <f>+('2000'!F38-'1990'!F38)/'1990'!F38*100</f>
        <v>303.8961038961039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f>+'2000'!F39-'1990'!F39</f>
        <v>28</v>
      </c>
      <c r="G39" s="59">
        <f>+('2000'!F39-'1990'!F39)/'1990'!F39*100</f>
        <v>60.86956521739131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 t="s">
        <v>151</v>
      </c>
      <c r="C41" s="41" t="s">
        <v>151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 t="s">
        <v>151</v>
      </c>
      <c r="C42" s="28" t="s">
        <v>151</v>
      </c>
      <c r="D42" s="24"/>
      <c r="E42" s="39" t="s">
        <v>68</v>
      </c>
      <c r="F42" s="40">
        <f>+'2000'!F42-'1990'!F42</f>
        <v>14604</v>
      </c>
      <c r="G42" s="58">
        <f>+('2000'!F42-'1990'!F42)/'1990'!F42*100</f>
        <v>20.468975570101055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f>+'2000'!F43-'1990'!F43</f>
        <v>732</v>
      </c>
      <c r="G43" s="61">
        <f>+('2000'!F43-'1990'!F43)/'1990'!F43*100</f>
        <v>0.8477029796991349</v>
      </c>
      <c r="H43" s="6"/>
    </row>
    <row r="44" spans="1:8" ht="14.25">
      <c r="A44" s="38" t="s">
        <v>117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f>+'2000'!B45-'1990'!B44</f>
        <v>7831</v>
      </c>
      <c r="C45" s="69">
        <f>+('2000'!B45-'1990'!B44)/'1990'!B44*100</f>
        <v>14.435289129753546</v>
      </c>
      <c r="D45" s="24"/>
      <c r="E45" s="25" t="s">
        <v>70</v>
      </c>
      <c r="F45" s="32">
        <f>+'2000'!F45-'1990'!F45</f>
        <v>-11</v>
      </c>
      <c r="G45" s="59">
        <f>+('2000'!F45-'1990'!F45)/'1990'!F45*100</f>
        <v>-14.864864864864865</v>
      </c>
      <c r="H45" s="6"/>
    </row>
    <row r="46" spans="1:8" ht="12.75">
      <c r="A46" s="24" t="s">
        <v>12</v>
      </c>
      <c r="B46" s="32">
        <f>+'2000'!B46-'1990'!B45</f>
        <v>817</v>
      </c>
      <c r="C46" s="72">
        <f>+('2000'!B46-'1990'!B45)/'1990'!B45*100</f>
        <v>9.49337671392052</v>
      </c>
      <c r="D46" s="24"/>
      <c r="E46" s="25" t="s">
        <v>71</v>
      </c>
      <c r="F46" s="32">
        <f>+'2000'!F46-'1990'!F46</f>
        <v>157</v>
      </c>
      <c r="G46" s="59">
        <f>+('2000'!F46-'1990'!F46)/'1990'!F46*100</f>
        <v>71.68949771689498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f>+'2000'!F47-'1990'!F47</f>
        <v>65</v>
      </c>
      <c r="G47" s="59">
        <f>+('2000'!F47-'1990'!F47)/'1990'!F47*100</f>
        <v>47.44525547445255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f>+'2000'!F48-'1990'!F48</f>
        <v>-581</v>
      </c>
      <c r="G48" s="59">
        <f>+('2000'!F48-'1990'!F48)/'1990'!F48*100</f>
        <v>-28.013500482160076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f>+'2000'!F49-'1990'!F49</f>
        <v>-2319</v>
      </c>
      <c r="G49" s="59">
        <f>+('2000'!F49-'1990'!F49)/'1990'!F49*100</f>
        <v>-15.717771451809678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f>+'2000'!F50-'1990'!F50</f>
        <v>-327</v>
      </c>
      <c r="G50" s="59">
        <f>+('2000'!F50-'1990'!F50)/'1990'!F50*100</f>
        <v>-13.228155339805825</v>
      </c>
      <c r="H50" s="6"/>
    </row>
    <row r="51" spans="1:8" ht="12.75">
      <c r="A51" s="38" t="s">
        <v>137</v>
      </c>
      <c r="B51" s="40" t="s">
        <v>151</v>
      </c>
      <c r="C51" s="41" t="s">
        <v>151</v>
      </c>
      <c r="D51" s="24"/>
      <c r="E51" s="25" t="s">
        <v>76</v>
      </c>
      <c r="F51" s="32">
        <f>+'2000'!F51-'1990'!F51</f>
        <v>-135</v>
      </c>
      <c r="G51" s="59">
        <f>+('2000'!F51-'1990'!F51)/'1990'!F51*100</f>
        <v>-30.066815144766146</v>
      </c>
      <c r="H51" s="6"/>
    </row>
    <row r="52" spans="1:8" ht="12.75">
      <c r="A52" s="49" t="s">
        <v>138</v>
      </c>
      <c r="B52" s="32" t="s">
        <v>151</v>
      </c>
      <c r="C52" s="28" t="s">
        <v>151</v>
      </c>
      <c r="D52" s="24"/>
      <c r="E52" s="25" t="s">
        <v>77</v>
      </c>
      <c r="F52" s="32">
        <f>+'2000'!F52-'1990'!F52</f>
        <v>-2684</v>
      </c>
      <c r="G52" s="59">
        <f>+('2000'!F52-'1990'!F52)/'1990'!F52*100</f>
        <v>-13.760574211740579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f>+'2000'!F53-'1990'!F53</f>
        <v>355</v>
      </c>
      <c r="G53" s="59">
        <f>+('2000'!F53-'1990'!F53)/'1990'!F53*100</f>
        <v>132.95880149812734</v>
      </c>
      <c r="H53" s="6"/>
    </row>
    <row r="54" spans="1:8" ht="12.75">
      <c r="A54" s="38" t="s">
        <v>139</v>
      </c>
      <c r="B54" s="40" t="s">
        <v>151</v>
      </c>
      <c r="C54" s="41" t="s">
        <v>151</v>
      </c>
      <c r="D54" s="24"/>
      <c r="E54" s="25" t="s">
        <v>79</v>
      </c>
      <c r="F54" s="32">
        <f>+'2000'!F54-'1990'!F54</f>
        <v>-30</v>
      </c>
      <c r="G54" s="59">
        <f>+('2000'!F54-'1990'!F54)/'1990'!F54*100</f>
        <v>-9.77198697068404</v>
      </c>
      <c r="H54" s="6"/>
    </row>
    <row r="55" spans="1:8" ht="12.75">
      <c r="A55" s="49" t="s">
        <v>140</v>
      </c>
      <c r="B55" s="32" t="s">
        <v>151</v>
      </c>
      <c r="C55" s="28" t="s">
        <v>151</v>
      </c>
      <c r="D55" s="24"/>
      <c r="E55" s="25" t="s">
        <v>80</v>
      </c>
      <c r="F55" s="32">
        <f>+'2000'!F55-'1990'!F55</f>
        <v>-2400</v>
      </c>
      <c r="G55" s="59">
        <f>+('2000'!F55-'1990'!F55)/'1990'!F55*100</f>
        <v>-13.518841885878444</v>
      </c>
      <c r="H55" s="6"/>
    </row>
    <row r="56" spans="1:8" ht="12.75">
      <c r="A56" s="24" t="s">
        <v>141</v>
      </c>
      <c r="B56" s="32" t="s">
        <v>151</v>
      </c>
      <c r="C56" s="68" t="s">
        <v>98</v>
      </c>
      <c r="D56" s="24"/>
      <c r="E56" s="25" t="s">
        <v>81</v>
      </c>
      <c r="F56" s="32">
        <f>+'2000'!F56-'1990'!F56</f>
        <v>1440</v>
      </c>
      <c r="G56" s="59">
        <f>+('2000'!F56-'1990'!F56)/'1990'!F56*100</f>
        <v>36.20819713351773</v>
      </c>
      <c r="H56" s="6"/>
    </row>
    <row r="57" spans="1:8" ht="12.75">
      <c r="A57" s="24" t="s">
        <v>142</v>
      </c>
      <c r="B57" s="32" t="s">
        <v>151</v>
      </c>
      <c r="C57" s="28" t="s">
        <v>151</v>
      </c>
      <c r="D57" s="24"/>
      <c r="E57" s="25" t="s">
        <v>82</v>
      </c>
      <c r="F57" s="32">
        <f>+'2000'!F57-'1990'!F57</f>
        <v>-8</v>
      </c>
      <c r="G57" s="59">
        <f>+('2000'!F57-'1990'!F57)/'1990'!F57*100</f>
        <v>-5.128205128205128</v>
      </c>
      <c r="H57" s="6"/>
    </row>
    <row r="58" spans="1:8" ht="12.75">
      <c r="A58" s="24" t="s">
        <v>141</v>
      </c>
      <c r="B58" s="32" t="s">
        <v>151</v>
      </c>
      <c r="C58" s="68" t="s">
        <v>98</v>
      </c>
      <c r="D58" s="24"/>
      <c r="E58" s="25" t="s">
        <v>83</v>
      </c>
      <c r="F58" s="32">
        <f>+'2000'!F58-'1990'!F58</f>
        <v>62</v>
      </c>
      <c r="G58" s="59">
        <f>+('2000'!F58-'1990'!F58)/'1990'!F58*100</f>
        <v>20.12987012987013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f>+'2000'!F59-'1990'!F59</f>
        <v>663</v>
      </c>
      <c r="G59" s="59">
        <f>+('2000'!F59-'1990'!F59)/'1990'!F59*100</f>
        <v>26.66934835076428</v>
      </c>
      <c r="H59" s="6"/>
    </row>
    <row r="60" spans="1:8" ht="12.75">
      <c r="A60" s="38" t="s">
        <v>143</v>
      </c>
      <c r="B60" s="40" t="s">
        <v>151</v>
      </c>
      <c r="C60" s="41" t="s">
        <v>151</v>
      </c>
      <c r="D60" s="24"/>
      <c r="E60" s="25" t="s">
        <v>85</v>
      </c>
      <c r="F60" s="32">
        <f>+'2000'!F60-'1990'!F60</f>
        <v>46</v>
      </c>
      <c r="G60" s="59">
        <f>+('2000'!F60-'1990'!F60)/'1990'!F60*100</f>
        <v>139.3939393939394</v>
      </c>
      <c r="H60" s="6"/>
    </row>
    <row r="61" spans="1:8" ht="12.75">
      <c r="A61" s="24" t="s">
        <v>140</v>
      </c>
      <c r="B61" s="32" t="s">
        <v>151</v>
      </c>
      <c r="C61" s="28" t="s">
        <v>151</v>
      </c>
      <c r="D61" s="24"/>
      <c r="E61" s="25" t="s">
        <v>86</v>
      </c>
      <c r="F61" s="32">
        <f>+'2000'!F61-'1990'!F61</f>
        <v>159</v>
      </c>
      <c r="G61" s="59">
        <f>+('2000'!F61-'1990'!F61)/'1990'!F61*100</f>
        <v>75.71428571428571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f>+'2000'!F62-'1990'!F62</f>
        <v>-141</v>
      </c>
      <c r="G62" s="59">
        <f>+('2000'!F62-'1990'!F62)/'1990'!F62*100</f>
        <v>-7.121212121212121</v>
      </c>
      <c r="H62" s="6"/>
    </row>
    <row r="63" spans="1:8" ht="12.75">
      <c r="A63" s="38" t="s">
        <v>153</v>
      </c>
      <c r="B63" s="32"/>
      <c r="C63" s="68"/>
      <c r="D63" s="24"/>
      <c r="E63" s="25" t="s">
        <v>88</v>
      </c>
      <c r="F63" s="32">
        <f>+'2000'!F63-'1990'!F63</f>
        <v>261</v>
      </c>
      <c r="G63" s="59">
        <f>+('2000'!F63-'1990'!F63)/'1990'!F63*100</f>
        <v>12.511984659635667</v>
      </c>
      <c r="H63" s="6"/>
    </row>
    <row r="64" spans="1:8" ht="12.75">
      <c r="A64" s="38" t="s">
        <v>36</v>
      </c>
      <c r="B64" s="40">
        <f>+'2000'!B64-'1990'!B65</f>
        <v>14239</v>
      </c>
      <c r="C64" s="69">
        <f>+('2000'!B64-'1990'!B65)/'1990'!B65*100</f>
        <v>21.6411331995866</v>
      </c>
      <c r="D64" s="24"/>
      <c r="E64" s="25" t="s">
        <v>89</v>
      </c>
      <c r="F64" s="32">
        <f>+'2000'!F64-'1990'!F64</f>
        <v>-155</v>
      </c>
      <c r="G64" s="59">
        <f>+('2000'!F64-'1990'!F64)/'1990'!F64*100</f>
        <v>-52.18855218855219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f>+'2000'!F65-'1990'!F65</f>
        <v>221</v>
      </c>
      <c r="G65" s="59">
        <f>+('2000'!F65-'1990'!F65)/'1990'!F65*100</f>
        <v>1473.3333333333333</v>
      </c>
      <c r="H65" s="10"/>
    </row>
    <row r="66" spans="1:8" ht="12.75">
      <c r="A66" s="24" t="s">
        <v>154</v>
      </c>
      <c r="B66" s="32">
        <f>+'2000'!B66-'1990'!B66</f>
        <v>8756</v>
      </c>
      <c r="C66" s="70">
        <f>+('2000'!B66-'1990'!B66)/'1990'!B66*100</f>
        <v>24.353340379373645</v>
      </c>
      <c r="D66" s="24"/>
      <c r="E66" s="25" t="s">
        <v>91</v>
      </c>
      <c r="F66" s="32">
        <f>+'2000'!F66-'1990'!F66</f>
        <v>-44</v>
      </c>
      <c r="G66" s="59">
        <f>+('2000'!F66-'1990'!F66)/'1990'!F66*100</f>
        <v>-5.250596658711217</v>
      </c>
      <c r="H66" s="6"/>
    </row>
    <row r="67" spans="1:8" ht="12.75">
      <c r="A67" s="24" t="s">
        <v>155</v>
      </c>
      <c r="B67" s="32">
        <f>+'2000'!B67-'1990'!B67</f>
        <v>5397</v>
      </c>
      <c r="C67" s="70">
        <f>+('2000'!B67-'1990'!B67)/'1990'!B67*100</f>
        <v>18.384657310260252</v>
      </c>
      <c r="D67" s="24"/>
      <c r="E67" s="25" t="s">
        <v>92</v>
      </c>
      <c r="F67" s="32">
        <f>+'2000'!F67-'1990'!F67</f>
        <v>-46</v>
      </c>
      <c r="G67" s="59">
        <f>+('2000'!F67-'1990'!F67)/'1990'!F67*100</f>
        <v>-21.5962441314554</v>
      </c>
      <c r="H67" s="6"/>
    </row>
    <row r="68" spans="1:8" ht="12.75">
      <c r="A68" s="24" t="s">
        <v>39</v>
      </c>
      <c r="B68" s="32">
        <f>+'2000'!B68-'1990'!B68</f>
        <v>4602</v>
      </c>
      <c r="C68" s="70">
        <f>+('2000'!B68-'1990'!B68)/'1990'!B68*100</f>
        <v>31.618000687049125</v>
      </c>
      <c r="D68" s="24"/>
      <c r="E68" s="25" t="s">
        <v>93</v>
      </c>
      <c r="F68" s="32">
        <f>+'2000'!F68-'1990'!F68</f>
        <v>3</v>
      </c>
      <c r="G68" s="59">
        <f>+('2000'!F68-'1990'!F68)/'1990'!F68*100</f>
        <v>0.5628517823639775</v>
      </c>
      <c r="H68" s="6"/>
    </row>
    <row r="69" spans="1:8" ht="12.75">
      <c r="A69" s="24" t="s">
        <v>40</v>
      </c>
      <c r="B69" s="32">
        <f>+'2000'!B69-'1990'!B69</f>
        <v>795</v>
      </c>
      <c r="C69" s="70">
        <f>+('2000'!B69-'1990'!B69)/'1990'!B69*100</f>
        <v>5.371258698736572</v>
      </c>
      <c r="D69" s="24"/>
      <c r="E69" s="25" t="s">
        <v>94</v>
      </c>
      <c r="F69" s="32">
        <f>+'2000'!F69-'1990'!F69</f>
        <v>4129</v>
      </c>
      <c r="G69" s="59">
        <f>+('2000'!F69-'1990'!F69)/'1990'!F69*100</f>
        <v>88.51018220793141</v>
      </c>
      <c r="H69" s="6"/>
    </row>
    <row r="70" spans="1:8" ht="12.75">
      <c r="A70" s="24" t="s">
        <v>41</v>
      </c>
      <c r="B70" s="32">
        <f>+'2000'!B70-'1990'!B70</f>
        <v>1021</v>
      </c>
      <c r="C70" s="70">
        <f>+('2000'!B70-'1990'!B70)/'1990'!B70*100</f>
        <v>23.7995337995338</v>
      </c>
      <c r="D70" s="24"/>
      <c r="E70" s="25" t="s">
        <v>95</v>
      </c>
      <c r="F70" s="32">
        <f>+'2000'!F70-'1990'!F70</f>
        <v>-7</v>
      </c>
      <c r="G70" s="59">
        <f>+('2000'!F70-'1990'!F70)/'1990'!F70*100</f>
        <v>-0.603448275862069</v>
      </c>
      <c r="H70" s="6"/>
    </row>
    <row r="71" spans="1:8" ht="12.75">
      <c r="A71" s="24" t="s">
        <v>42</v>
      </c>
      <c r="B71" s="32">
        <f>+'2000'!B71-'1990'!B71</f>
        <v>-226</v>
      </c>
      <c r="C71" s="70">
        <f>+('2000'!B71-'1990'!B71)/'1990'!B71*100</f>
        <v>-2.1501284368756544</v>
      </c>
      <c r="D71" s="24"/>
      <c r="E71" s="25" t="s">
        <v>96</v>
      </c>
      <c r="F71" s="32">
        <f>+'2000'!F71-'1990'!F71</f>
        <v>88</v>
      </c>
      <c r="G71" s="59">
        <f>+('2000'!F71-'1990'!F71)/'1990'!F71*100</f>
        <v>382.60869565217394</v>
      </c>
      <c r="H71" s="6"/>
    </row>
    <row r="72" spans="1:8" ht="13.5" thickBot="1">
      <c r="A72" s="26" t="s">
        <v>156</v>
      </c>
      <c r="B72" s="33">
        <f>+'2000'!B72-'1990'!B72</f>
        <v>86</v>
      </c>
      <c r="C72" s="73">
        <f>+('2000'!B72-'1990'!B72)/'1990'!B72*100</f>
        <v>17.695473251028808</v>
      </c>
      <c r="D72" s="26"/>
      <c r="E72" s="27" t="s">
        <v>97</v>
      </c>
      <c r="F72" s="33">
        <f>+'2000'!F72-'1990'!F72</f>
        <v>1971</v>
      </c>
      <c r="G72" s="62">
        <f>+('2000'!F72-'1990'!F72)/'1990'!F72*100</f>
        <v>21.057692307692307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2002-05-23T16:36:27Z</cp:lastPrinted>
  <dcterms:created xsi:type="dcterms:W3CDTF">2002-01-22T12:54:18Z</dcterms:created>
  <dcterms:modified xsi:type="dcterms:W3CDTF">2002-05-31T13:59:53Z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