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Population estimates/2019/Publication Tables/"/>
    </mc:Choice>
  </mc:AlternateContent>
  <xr:revisionPtr revIDLastSave="0" documentId="8_{1C9A9FB8-5446-4ED1-BFC9-E098865DEE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_1_Age" sheetId="2" r:id="rId1"/>
  </sheets>
  <definedNames>
    <definedName name="_xlnm.Print_Area" localSheetId="0">Tab_1_Age!$B$2:$H$52</definedName>
    <definedName name="sc2019_agesex_24">#REF!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2" l="1"/>
  <c r="G43" i="2"/>
  <c r="H42" i="2"/>
  <c r="G42" i="2"/>
  <c r="H41" i="2"/>
  <c r="G41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D47" i="2"/>
  <c r="H47" i="2" s="1"/>
  <c r="C47" i="2"/>
  <c r="G47" i="2" s="1"/>
  <c r="E45" i="2"/>
  <c r="F45" i="2" s="1"/>
  <c r="E43" i="2"/>
  <c r="F43" i="2" s="1"/>
  <c r="E42" i="2"/>
  <c r="F42" i="2" s="1"/>
  <c r="E41" i="2"/>
  <c r="F41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D30" i="2"/>
  <c r="H30" i="2" s="1"/>
  <c r="C30" i="2"/>
  <c r="C48" i="2" s="1"/>
  <c r="G48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G30" i="2" l="1"/>
  <c r="E48" i="2"/>
  <c r="F48" i="2" s="1"/>
  <c r="D48" i="2"/>
  <c r="H48" i="2" s="1"/>
  <c r="E30" i="2"/>
  <c r="F30" i="2" s="1"/>
  <c r="E47" i="2"/>
  <c r="F47" i="2" s="1"/>
</calcChain>
</file>

<file path=xl/sharedStrings.xml><?xml version="1.0" encoding="utf-8"?>
<sst xmlns="http://schemas.openxmlformats.org/spreadsheetml/2006/main" count="48" uniqueCount="45">
  <si>
    <t>Total</t>
  </si>
  <si>
    <t>Median age (years)</t>
  </si>
  <si>
    <t>Change</t>
  </si>
  <si>
    <t>Net</t>
  </si>
  <si>
    <t>Percent</t>
  </si>
  <si>
    <t>Percent of State</t>
  </si>
  <si>
    <t>July 1, 2019</t>
  </si>
  <si>
    <t xml:space="preserve">2010 Census 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</si>
  <si>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</si>
  <si>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</si>
  <si>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</si>
  <si>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</si>
  <si>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</si>
  <si>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</si>
  <si>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</si>
  <si>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</si>
  <si>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</si>
  <si>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</si>
  <si>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</si>
  <si>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</si>
  <si>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</si>
  <si>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</si>
  <si>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</si>
  <si>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</si>
  <si>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Under 18 years</t>
  </si>
  <si>
    <t>14 to 17 years</t>
  </si>
  <si>
    <t>18 to 64 years</t>
  </si>
  <si>
    <t>18 to 24 years</t>
  </si>
  <si>
    <t>25 to 44 years</t>
  </si>
  <si>
    <t>45 to 64 years</t>
  </si>
  <si>
    <t>65 years and over</t>
  </si>
  <si>
    <t>16 years and over</t>
  </si>
  <si>
    <t>18 years and over</t>
  </si>
  <si>
    <t>15 to 44 years</t>
  </si>
  <si>
    <t>Five  to 9 years</t>
  </si>
  <si>
    <t>Under five years</t>
  </si>
  <si>
    <t>Five to 13 years</t>
  </si>
  <si>
    <t>Under 15 years</t>
  </si>
  <si>
    <t>15 to 64 years</t>
  </si>
  <si>
    <t>under 15 and 65 and over</t>
  </si>
  <si>
    <t xml:space="preserve">Age </t>
  </si>
  <si>
    <t>SOURCE:  U. S. Department of Commerce. Bureau of the Census. Population Division. SC-ST2019 AGESEX-24</t>
  </si>
  <si>
    <t>Prepared by Maryland Department of Planning.  Planning Services. 2020.</t>
  </si>
  <si>
    <t>Table 1.  MARYLAND</t>
  </si>
  <si>
    <t>Age: July 1, 2019 Population Estimate and April 1, 2010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</si>
</sst>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indexed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10" fontId="6" fillId="0" borderId="8" xfId="1" applyNumberFormat="1" applyFont="1" applyBorder="1"/>
    <xf numFmtId="0" fontId="1" fillId="0" borderId="9" xfId="0" applyFont="1" applyBorder="1"/>
    <xf numFmtId="3" fontId="6" fillId="0" borderId="11" xfId="0" applyNumberFormat="1" applyFont="1" applyBorder="1" applyAlignment="1" applyProtection="1">
      <alignment horizontal="right"/>
      <protection locked="0"/>
    </xf>
    <xf numFmtId="10" fontId="6" fillId="0" borderId="3" xfId="1" applyNumberFormat="1" applyFont="1" applyBorder="1"/>
    <xf numFmtId="164" fontId="6" fillId="0" borderId="11" xfId="0" applyNumberFormat="1" applyFont="1" applyBorder="1" applyAlignment="1" applyProtection="1">
      <alignment horizontal="right"/>
      <protection locked="0"/>
    </xf>
    <xf numFmtId="0" fontId="6" fillId="0" borderId="11" xfId="0" applyFont="1" applyBorder="1"/>
    <xf numFmtId="0" fontId="6" fillId="0" borderId="3" xfId="0" applyFont="1" applyBorder="1"/>
    <xf numFmtId="0" fontId="6" fillId="0" borderId="8" xfId="0" applyFont="1" applyBorder="1"/>
    <xf numFmtId="3" fontId="6" fillId="0" borderId="1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3" fontId="6" fillId="0" borderId="4" xfId="0" applyNumberFormat="1" applyFont="1" applyBorder="1" applyAlignment="1" applyProtection="1">
      <alignment horizontal="right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0" fontId="6" fillId="0" borderId="4" xfId="0" applyFont="1" applyBorder="1"/>
    <xf numFmtId="3" fontId="6" fillId="0" borderId="4" xfId="0" applyNumberFormat="1" applyFont="1" applyBorder="1"/>
    <xf numFmtId="0" fontId="6" fillId="0" borderId="24" xfId="0" applyFont="1" applyBorder="1"/>
    <xf numFmtId="165" fontId="6" fillId="0" borderId="11" xfId="0" applyNumberFormat="1" applyFont="1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5" fillId="0" borderId="0" xfId="0" applyFont="1" applyBorder="1"/>
    <xf numFmtId="0" fontId="7" fillId="0" borderId="7" xfId="0" applyFont="1" applyBorder="1"/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left" indent="1"/>
      <protection locked="0"/>
    </xf>
    <xf numFmtId="0" fontId="10" fillId="0" borderId="7" xfId="0" applyFont="1" applyBorder="1" applyAlignment="1" applyProtection="1">
      <alignment horizontal="left" inden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protection locked="0"/>
    </xf>
    <xf numFmtId="0" fontId="2" fillId="0" borderId="7" xfId="0" applyFont="1" applyBorder="1"/>
    <xf numFmtId="0" fontId="8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6979-B266-4F9D-91C5-A79ADE55D5C6}">
  <sheetPr>
    <pageSetUpPr fitToPage="1"/>
  </sheetPr>
  <dimension ref="B2:H52"/>
  <sheetViews>
    <sheetView tabSelected="1" workbookViewId="0">
      <selection activeCell="B2" sqref="B2:H52"/>
    </sheetView>
  </sheetViews>
  <sheetFormatPr defaultRowHeight="15" x14ac:dyDescent="0.25"/>
  <cols>
    <col min="2" max="2" width="24.140625" bestFit="1" customWidth="1"/>
    <col min="3" max="8" width="16.7109375" customWidth="1"/>
  </cols>
  <sheetData>
    <row r="2" spans="2:8" ht="15.75" x14ac:dyDescent="0.25">
      <c r="B2" s="35" t="s">
        <v>43</v>
      </c>
      <c r="C2" s="35"/>
      <c r="D2" s="35"/>
      <c r="E2" s="35"/>
      <c r="F2" s="35"/>
      <c r="G2" s="35"/>
      <c r="H2" s="35"/>
    </row>
    <row r="3" spans="2:8" ht="16.5" thickBot="1" x14ac:dyDescent="0.3">
      <c r="B3" s="36" t="s">
        <v>44</v>
      </c>
      <c r="C3" s="36"/>
      <c r="D3" s="36"/>
      <c r="E3" s="36"/>
      <c r="F3" s="36"/>
      <c r="G3" s="36"/>
      <c r="H3" s="36"/>
    </row>
    <row r="4" spans="2:8" ht="16.5" thickTop="1" thickBot="1" x14ac:dyDescent="0.3">
      <c r="B4" s="1"/>
      <c r="C4" s="1"/>
      <c r="D4" s="1"/>
      <c r="E4" s="1"/>
      <c r="F4" s="1"/>
      <c r="G4" s="1"/>
      <c r="H4" s="1"/>
    </row>
    <row r="5" spans="2:8" ht="15.75" customHeight="1" thickTop="1" x14ac:dyDescent="0.25">
      <c r="B5" s="37" t="s">
        <v>40</v>
      </c>
      <c r="C5" s="40" t="s">
        <v>6</v>
      </c>
      <c r="D5" s="43" t="s">
        <v>7</v>
      </c>
      <c r="E5" s="46" t="s">
        <v>2</v>
      </c>
      <c r="F5" s="47"/>
      <c r="G5" s="50" t="s">
        <v>5</v>
      </c>
      <c r="H5" s="51"/>
    </row>
    <row r="6" spans="2:8" ht="15" customHeight="1" x14ac:dyDescent="0.25">
      <c r="B6" s="38"/>
      <c r="C6" s="41"/>
      <c r="D6" s="44"/>
      <c r="E6" s="48"/>
      <c r="F6" s="49"/>
      <c r="G6" s="52"/>
      <c r="H6" s="53"/>
    </row>
    <row r="7" spans="2:8" ht="15" customHeight="1" x14ac:dyDescent="0.25">
      <c r="B7" s="38"/>
      <c r="C7" s="41"/>
      <c r="D7" s="44"/>
      <c r="E7" s="54" t="s">
        <v>3</v>
      </c>
      <c r="F7" s="56" t="s">
        <v>4</v>
      </c>
      <c r="G7" s="56" t="s">
        <v>6</v>
      </c>
      <c r="H7" s="58" t="s">
        <v>7</v>
      </c>
    </row>
    <row r="8" spans="2:8" ht="15.75" thickBot="1" x14ac:dyDescent="0.3">
      <c r="B8" s="39"/>
      <c r="C8" s="42"/>
      <c r="D8" s="45"/>
      <c r="E8" s="55"/>
      <c r="F8" s="57"/>
      <c r="G8" s="57"/>
      <c r="H8" s="59"/>
    </row>
    <row r="9" spans="2:8" x14ac:dyDescent="0.25">
      <c r="B9" s="4"/>
      <c r="C9" s="24"/>
      <c r="D9" s="25"/>
      <c r="E9" s="24"/>
      <c r="F9" s="26"/>
      <c r="G9" s="26"/>
      <c r="H9" s="5"/>
    </row>
    <row r="10" spans="2:8" x14ac:dyDescent="0.25">
      <c r="B10" s="29" t="s">
        <v>0</v>
      </c>
      <c r="C10" s="8">
        <v>6045680</v>
      </c>
      <c r="D10" s="18">
        <v>5773552</v>
      </c>
      <c r="E10" s="14">
        <f>(C10-D10)</f>
        <v>272128</v>
      </c>
      <c r="F10" s="9">
        <f>(E10/D10)</f>
        <v>4.7133549676178547E-2</v>
      </c>
      <c r="G10" s="9">
        <f>(C10/C$10)</f>
        <v>1</v>
      </c>
      <c r="H10" s="6">
        <f>(D10/D$10)</f>
        <v>1</v>
      </c>
    </row>
    <row r="11" spans="2:8" ht="16.5" customHeight="1" x14ac:dyDescent="0.25">
      <c r="B11" s="30" t="s">
        <v>35</v>
      </c>
      <c r="C11" s="8">
        <v>361937</v>
      </c>
      <c r="D11" s="18">
        <v>364488</v>
      </c>
      <c r="E11" s="14">
        <f t="shared" ref="E11:E45" si="0">(C11-D11)</f>
        <v>-2551</v>
      </c>
      <c r="F11" s="9">
        <f t="shared" ref="F11:F45" si="1">(E11/D11)</f>
        <v>-6.9988586729878626E-3</v>
      </c>
      <c r="G11" s="9">
        <f t="shared" ref="G11:G28" si="2">(C11/C$10)</f>
        <v>5.9867045559804689E-2</v>
      </c>
      <c r="H11" s="6">
        <f t="shared" ref="H11:H28" si="3">(D11/D$10)</f>
        <v>6.3130634313157658E-2</v>
      </c>
    </row>
    <row r="12" spans="2:8" ht="16.5" customHeight="1" x14ac:dyDescent="0.25">
      <c r="B12" s="30" t="s">
        <v>34</v>
      </c>
      <c r="C12" s="8">
        <v>370555</v>
      </c>
      <c r="D12" s="18">
        <v>366868</v>
      </c>
      <c r="E12" s="14">
        <f t="shared" si="0"/>
        <v>3687</v>
      </c>
      <c r="F12" s="9">
        <f t="shared" si="1"/>
        <v>1.0049936216840935E-2</v>
      </c>
      <c r="G12" s="9">
        <f t="shared" si="2"/>
        <v>6.1292526233608133E-2</v>
      </c>
      <c r="H12" s="6">
        <f t="shared" si="3"/>
        <v>6.3542858884790512E-2</v>
      </c>
    </row>
    <row r="13" spans="2:8" ht="16.5" customHeight="1" x14ac:dyDescent="0.25">
      <c r="B13" s="30" t="s">
        <v>8</v>
      </c>
      <c r="C13" s="8">
        <v>377314</v>
      </c>
      <c r="D13" s="18">
        <v>379029</v>
      </c>
      <c r="E13" s="14">
        <f t="shared" si="0"/>
        <v>-1715</v>
      </c>
      <c r="F13" s="9">
        <f t="shared" si="1"/>
        <v>-4.5247197443995047E-3</v>
      </c>
      <c r="G13" s="9">
        <f t="shared" si="2"/>
        <v>6.2410514615394791E-2</v>
      </c>
      <c r="H13" s="6">
        <f t="shared" si="3"/>
        <v>6.5649187882953167E-2</v>
      </c>
    </row>
    <row r="14" spans="2:8" ht="16.5" customHeight="1" x14ac:dyDescent="0.25">
      <c r="B14" s="30" t="s">
        <v>9</v>
      </c>
      <c r="C14" s="8">
        <v>379915</v>
      </c>
      <c r="D14" s="18">
        <v>406241</v>
      </c>
      <c r="E14" s="14">
        <f t="shared" si="0"/>
        <v>-26326</v>
      </c>
      <c r="F14" s="9">
        <f t="shared" si="1"/>
        <v>-6.4803897194030138E-2</v>
      </c>
      <c r="G14" s="9">
        <f t="shared" si="2"/>
        <v>6.2840739172433865E-2</v>
      </c>
      <c r="H14" s="6">
        <f t="shared" si="3"/>
        <v>7.0362404287689792E-2</v>
      </c>
    </row>
    <row r="15" spans="2:8" ht="16.5" customHeight="1" x14ac:dyDescent="0.25">
      <c r="B15" s="30" t="s">
        <v>10</v>
      </c>
      <c r="C15" s="8">
        <v>371115</v>
      </c>
      <c r="D15" s="18">
        <v>393698</v>
      </c>
      <c r="E15" s="14">
        <f t="shared" si="0"/>
        <v>-22583</v>
      </c>
      <c r="F15" s="9">
        <f t="shared" si="1"/>
        <v>-5.7361226117480915E-2</v>
      </c>
      <c r="G15" s="9">
        <f t="shared" si="2"/>
        <v>6.1385154358153261E-2</v>
      </c>
      <c r="H15" s="6">
        <f t="shared" si="3"/>
        <v>6.8189911513744053E-2</v>
      </c>
    </row>
    <row r="16" spans="2:8" ht="15.75" customHeight="1" x14ac:dyDescent="0.25">
      <c r="B16" s="30" t="s">
        <v>11</v>
      </c>
      <c r="C16" s="8">
        <v>412144</v>
      </c>
      <c r="D16" s="18">
        <v>393548</v>
      </c>
      <c r="E16" s="14">
        <f t="shared" si="0"/>
        <v>18596</v>
      </c>
      <c r="F16" s="9">
        <f t="shared" si="1"/>
        <v>4.7252177625092748E-2</v>
      </c>
      <c r="G16" s="9">
        <f t="shared" si="2"/>
        <v>6.817165314737135E-2</v>
      </c>
      <c r="H16" s="6">
        <f t="shared" si="3"/>
        <v>6.8163930973515086E-2</v>
      </c>
    </row>
    <row r="17" spans="2:8" x14ac:dyDescent="0.25">
      <c r="B17" s="30" t="s">
        <v>12</v>
      </c>
      <c r="C17" s="8">
        <v>417105</v>
      </c>
      <c r="D17" s="18">
        <v>368494</v>
      </c>
      <c r="E17" s="14">
        <f t="shared" si="0"/>
        <v>48611</v>
      </c>
      <c r="F17" s="9">
        <f t="shared" si="1"/>
        <v>0.13191802308857131</v>
      </c>
      <c r="G17" s="9">
        <f t="shared" si="2"/>
        <v>6.8992239086422047E-2</v>
      </c>
      <c r="H17" s="6">
        <f t="shared" si="3"/>
        <v>6.3824487940872449E-2</v>
      </c>
    </row>
    <row r="18" spans="2:8" x14ac:dyDescent="0.25">
      <c r="B18" s="30" t="s">
        <v>13</v>
      </c>
      <c r="C18" s="8">
        <v>410528</v>
      </c>
      <c r="D18" s="18">
        <v>377409</v>
      </c>
      <c r="E18" s="14">
        <f t="shared" si="0"/>
        <v>33119</v>
      </c>
      <c r="F18" s="9">
        <f t="shared" si="1"/>
        <v>8.7753604180080491E-2</v>
      </c>
      <c r="G18" s="9">
        <f t="shared" si="2"/>
        <v>6.7904354845112549E-2</v>
      </c>
      <c r="H18" s="6">
        <f t="shared" si="3"/>
        <v>6.5368598048480386E-2</v>
      </c>
    </row>
    <row r="19" spans="2:8" x14ac:dyDescent="0.25">
      <c r="B19" s="30" t="s">
        <v>14</v>
      </c>
      <c r="C19" s="8">
        <v>371685</v>
      </c>
      <c r="D19" s="18">
        <v>418163</v>
      </c>
      <c r="E19" s="14">
        <f t="shared" si="0"/>
        <v>-46478</v>
      </c>
      <c r="F19" s="9">
        <f t="shared" si="1"/>
        <v>-0.11114804514029218</v>
      </c>
      <c r="G19" s="9">
        <f t="shared" si="2"/>
        <v>6.1479436556350985E-2</v>
      </c>
      <c r="H19" s="6">
        <f t="shared" si="3"/>
        <v>7.2427337625087643E-2</v>
      </c>
    </row>
    <row r="20" spans="2:8" x14ac:dyDescent="0.25">
      <c r="B20" s="30" t="s">
        <v>15</v>
      </c>
      <c r="C20" s="8">
        <v>385774</v>
      </c>
      <c r="D20" s="18">
        <v>461585</v>
      </c>
      <c r="E20" s="14">
        <f t="shared" si="0"/>
        <v>-75811</v>
      </c>
      <c r="F20" s="9">
        <f t="shared" si="1"/>
        <v>-0.16424060573892132</v>
      </c>
      <c r="G20" s="9">
        <f t="shared" si="2"/>
        <v>6.3809860925487294E-2</v>
      </c>
      <c r="H20" s="6">
        <f t="shared" si="3"/>
        <v>7.9948184410567363E-2</v>
      </c>
    </row>
    <row r="21" spans="2:8" x14ac:dyDescent="0.25">
      <c r="B21" s="30" t="s">
        <v>16</v>
      </c>
      <c r="C21" s="8">
        <v>409693</v>
      </c>
      <c r="D21" s="18">
        <v>440619</v>
      </c>
      <c r="E21" s="14">
        <f t="shared" si="0"/>
        <v>-30926</v>
      </c>
      <c r="F21" s="9">
        <f t="shared" si="1"/>
        <v>-7.0187622413014419E-2</v>
      </c>
      <c r="G21" s="9">
        <f t="shared" si="2"/>
        <v>6.7766239695121147E-2</v>
      </c>
      <c r="H21" s="6">
        <f t="shared" si="3"/>
        <v>7.6316797700964681E-2</v>
      </c>
    </row>
    <row r="22" spans="2:8" x14ac:dyDescent="0.25">
      <c r="B22" s="30" t="s">
        <v>17</v>
      </c>
      <c r="C22" s="8">
        <v>431688</v>
      </c>
      <c r="D22" s="18">
        <v>377989</v>
      </c>
      <c r="E22" s="14">
        <f t="shared" si="0"/>
        <v>53699</v>
      </c>
      <c r="F22" s="9">
        <f t="shared" si="1"/>
        <v>0.14206498072695237</v>
      </c>
      <c r="G22" s="9">
        <f t="shared" si="2"/>
        <v>7.1404374693996381E-2</v>
      </c>
      <c r="H22" s="6">
        <f t="shared" si="3"/>
        <v>6.54690561373657E-2</v>
      </c>
    </row>
    <row r="23" spans="2:8" x14ac:dyDescent="0.25">
      <c r="B23" s="30" t="s">
        <v>18</v>
      </c>
      <c r="C23" s="8">
        <v>386831</v>
      </c>
      <c r="D23" s="18">
        <v>317779</v>
      </c>
      <c r="E23" s="14">
        <f t="shared" si="0"/>
        <v>69052</v>
      </c>
      <c r="F23" s="9">
        <f t="shared" si="1"/>
        <v>0.21729566774393524</v>
      </c>
      <c r="G23" s="9">
        <f t="shared" si="2"/>
        <v>6.3984696510566222E-2</v>
      </c>
      <c r="H23" s="6">
        <f t="shared" si="3"/>
        <v>5.5040467289460632E-2</v>
      </c>
    </row>
    <row r="24" spans="2:8" x14ac:dyDescent="0.25">
      <c r="B24" s="30" t="s">
        <v>19</v>
      </c>
      <c r="C24" s="8">
        <v>312521</v>
      </c>
      <c r="D24" s="18">
        <v>226596</v>
      </c>
      <c r="E24" s="14">
        <f t="shared" si="0"/>
        <v>85925</v>
      </c>
      <c r="F24" s="9">
        <f t="shared" si="1"/>
        <v>0.37919910324983669</v>
      </c>
      <c r="G24" s="9">
        <f t="shared" si="2"/>
        <v>5.1693275198158022E-2</v>
      </c>
      <c r="H24" s="6">
        <f t="shared" si="3"/>
        <v>3.9247243291478107E-2</v>
      </c>
    </row>
    <row r="25" spans="2:8" x14ac:dyDescent="0.25">
      <c r="B25" s="30" t="s">
        <v>20</v>
      </c>
      <c r="C25" s="8">
        <v>249061</v>
      </c>
      <c r="D25" s="18">
        <v>159761</v>
      </c>
      <c r="E25" s="14">
        <f t="shared" si="0"/>
        <v>89300</v>
      </c>
      <c r="F25" s="9">
        <f t="shared" si="1"/>
        <v>0.55895994641996483</v>
      </c>
      <c r="G25" s="9">
        <f t="shared" si="2"/>
        <v>4.1196523798811717E-2</v>
      </c>
      <c r="H25" s="6">
        <f t="shared" si="3"/>
        <v>2.7671180583460579E-2</v>
      </c>
    </row>
    <row r="26" spans="2:8" x14ac:dyDescent="0.25">
      <c r="B26" s="30" t="s">
        <v>21</v>
      </c>
      <c r="C26" s="8">
        <v>169952</v>
      </c>
      <c r="D26" s="18">
        <v>124579</v>
      </c>
      <c r="E26" s="14">
        <f t="shared" si="0"/>
        <v>45373</v>
      </c>
      <c r="F26" s="9">
        <f t="shared" si="1"/>
        <v>0.36421066150795883</v>
      </c>
      <c r="G26" s="9">
        <f t="shared" si="2"/>
        <v>2.8111312540524805E-2</v>
      </c>
      <c r="H26" s="6">
        <f t="shared" si="3"/>
        <v>2.1577531474558469E-2</v>
      </c>
    </row>
    <row r="27" spans="2:8" x14ac:dyDescent="0.25">
      <c r="B27" s="30" t="s">
        <v>22</v>
      </c>
      <c r="C27" s="8">
        <v>108469</v>
      </c>
      <c r="D27" s="18">
        <v>98580</v>
      </c>
      <c r="E27" s="14">
        <f t="shared" si="0"/>
        <v>9889</v>
      </c>
      <c r="F27" s="9">
        <f t="shared" si="1"/>
        <v>0.10031446540880504</v>
      </c>
      <c r="G27" s="9">
        <f t="shared" si="2"/>
        <v>1.7941571502295854E-2</v>
      </c>
      <c r="H27" s="6">
        <f t="shared" si="3"/>
        <v>1.7074411038473368E-2</v>
      </c>
    </row>
    <row r="28" spans="2:8" x14ac:dyDescent="0.25">
      <c r="B28" s="30" t="s">
        <v>23</v>
      </c>
      <c r="C28" s="8">
        <v>119393</v>
      </c>
      <c r="D28" s="18">
        <v>98126</v>
      </c>
      <c r="E28" s="14">
        <f t="shared" si="0"/>
        <v>21267</v>
      </c>
      <c r="F28" s="9">
        <f t="shared" si="1"/>
        <v>0.21673154923261928</v>
      </c>
      <c r="G28" s="9">
        <f t="shared" si="2"/>
        <v>1.9748481560386919E-2</v>
      </c>
      <c r="H28" s="6">
        <f t="shared" si="3"/>
        <v>1.6995776603380381E-2</v>
      </c>
    </row>
    <row r="29" spans="2:8" x14ac:dyDescent="0.25">
      <c r="B29" s="31"/>
      <c r="C29" s="8"/>
      <c r="D29" s="18"/>
      <c r="E29" s="14"/>
      <c r="F29" s="9"/>
      <c r="G29" s="9"/>
      <c r="H29" s="6"/>
    </row>
    <row r="30" spans="2:8" x14ac:dyDescent="0.25">
      <c r="B30" s="32" t="s">
        <v>37</v>
      </c>
      <c r="C30" s="8">
        <f>(C11+C12+C13)</f>
        <v>1109806</v>
      </c>
      <c r="D30" s="18">
        <f>(D11+D12+D13)</f>
        <v>1110385</v>
      </c>
      <c r="E30" s="14">
        <f t="shared" ref="E30" si="4">(C30-D30)</f>
        <v>-579</v>
      </c>
      <c r="F30" s="9">
        <f t="shared" ref="F30" si="5">(E30/D30)</f>
        <v>-5.2144076153766482E-4</v>
      </c>
      <c r="G30" s="9">
        <f t="shared" ref="G30:G39" si="6">(C30/C$10)</f>
        <v>0.18357008640880762</v>
      </c>
      <c r="H30" s="6">
        <f t="shared" ref="H30:H39" si="7">(D30/D$10)</f>
        <v>0.19232268108090134</v>
      </c>
    </row>
    <row r="31" spans="2:8" x14ac:dyDescent="0.25">
      <c r="B31" s="32" t="s">
        <v>24</v>
      </c>
      <c r="C31" s="8">
        <v>1334687</v>
      </c>
      <c r="D31" s="18">
        <v>1352964</v>
      </c>
      <c r="E31" s="14">
        <f t="shared" si="0"/>
        <v>-18277</v>
      </c>
      <c r="F31" s="9">
        <f t="shared" si="1"/>
        <v>-1.3508859067942679E-2</v>
      </c>
      <c r="G31" s="9">
        <f t="shared" si="6"/>
        <v>0.22076706011565284</v>
      </c>
      <c r="H31" s="6">
        <f t="shared" si="7"/>
        <v>0.23433823753557603</v>
      </c>
    </row>
    <row r="32" spans="2:8" x14ac:dyDescent="0.25">
      <c r="B32" s="32" t="s">
        <v>35</v>
      </c>
      <c r="C32" s="8">
        <v>361937</v>
      </c>
      <c r="D32" s="18">
        <v>364488</v>
      </c>
      <c r="E32" s="14">
        <f t="shared" si="0"/>
        <v>-2551</v>
      </c>
      <c r="F32" s="9">
        <f t="shared" si="1"/>
        <v>-6.9988586729878626E-3</v>
      </c>
      <c r="G32" s="9">
        <f t="shared" si="6"/>
        <v>5.9867045559804689E-2</v>
      </c>
      <c r="H32" s="6">
        <f t="shared" si="7"/>
        <v>6.3130634313157658E-2</v>
      </c>
    </row>
    <row r="33" spans="2:8" x14ac:dyDescent="0.25">
      <c r="B33" s="32" t="s">
        <v>36</v>
      </c>
      <c r="C33" s="8">
        <v>672632</v>
      </c>
      <c r="D33" s="18">
        <v>668711</v>
      </c>
      <c r="E33" s="14">
        <f t="shared" si="0"/>
        <v>3921</v>
      </c>
      <c r="F33" s="9">
        <f t="shared" si="1"/>
        <v>5.8635195173998931E-3</v>
      </c>
      <c r="G33" s="9">
        <f t="shared" si="6"/>
        <v>0.11125828690899948</v>
      </c>
      <c r="H33" s="6">
        <f t="shared" si="7"/>
        <v>0.11582315358032629</v>
      </c>
    </row>
    <row r="34" spans="2:8" x14ac:dyDescent="0.25">
      <c r="B34" s="32" t="s">
        <v>25</v>
      </c>
      <c r="C34" s="8">
        <v>300118</v>
      </c>
      <c r="D34" s="18">
        <v>319765</v>
      </c>
      <c r="E34" s="14">
        <f t="shared" si="0"/>
        <v>-19647</v>
      </c>
      <c r="F34" s="9">
        <f t="shared" si="1"/>
        <v>-6.1441996466154836E-2</v>
      </c>
      <c r="G34" s="9">
        <f t="shared" si="6"/>
        <v>4.9641727646848662E-2</v>
      </c>
      <c r="H34" s="6">
        <f t="shared" si="7"/>
        <v>5.5384449642092076E-2</v>
      </c>
    </row>
    <row r="35" spans="2:8" x14ac:dyDescent="0.25">
      <c r="B35" s="32" t="s">
        <v>26</v>
      </c>
      <c r="C35" s="8">
        <v>3751597</v>
      </c>
      <c r="D35" s="18">
        <v>3712946</v>
      </c>
      <c r="E35" s="14">
        <f t="shared" si="0"/>
        <v>38651</v>
      </c>
      <c r="F35" s="9">
        <f t="shared" si="1"/>
        <v>1.0409793193868158E-2</v>
      </c>
      <c r="G35" s="9">
        <f t="shared" si="6"/>
        <v>0.62054177528416987</v>
      </c>
      <c r="H35" s="6">
        <f t="shared" si="7"/>
        <v>0.64309561947307303</v>
      </c>
    </row>
    <row r="36" spans="2:8" x14ac:dyDescent="0.25">
      <c r="B36" s="32" t="s">
        <v>27</v>
      </c>
      <c r="C36" s="8">
        <v>526149</v>
      </c>
      <c r="D36" s="18">
        <v>557360</v>
      </c>
      <c r="E36" s="14">
        <f t="shared" si="0"/>
        <v>-31211</v>
      </c>
      <c r="F36" s="9">
        <f t="shared" si="1"/>
        <v>-5.5997918759867947E-2</v>
      </c>
      <c r="G36" s="9">
        <f t="shared" si="6"/>
        <v>8.7028919823741918E-2</v>
      </c>
      <c r="H36" s="6">
        <f t="shared" si="7"/>
        <v>9.6536759346759149E-2</v>
      </c>
    </row>
    <row r="37" spans="2:8" x14ac:dyDescent="0.25">
      <c r="B37" s="32" t="s">
        <v>28</v>
      </c>
      <c r="C37" s="8">
        <v>1611462</v>
      </c>
      <c r="D37" s="18">
        <v>1557614</v>
      </c>
      <c r="E37" s="14">
        <f t="shared" si="0"/>
        <v>53848</v>
      </c>
      <c r="F37" s="9">
        <f t="shared" si="1"/>
        <v>3.4570824350577227E-2</v>
      </c>
      <c r="G37" s="9">
        <f t="shared" si="6"/>
        <v>0.26654768363525694</v>
      </c>
      <c r="H37" s="6">
        <f t="shared" si="7"/>
        <v>0.26978435458795558</v>
      </c>
    </row>
    <row r="38" spans="2:8" x14ac:dyDescent="0.25">
      <c r="B38" s="32" t="s">
        <v>29</v>
      </c>
      <c r="C38" s="8">
        <v>1613986</v>
      </c>
      <c r="D38" s="18">
        <v>1597972</v>
      </c>
      <c r="E38" s="14">
        <f t="shared" si="0"/>
        <v>16014</v>
      </c>
      <c r="F38" s="9">
        <f t="shared" si="1"/>
        <v>1.0021452190651651E-2</v>
      </c>
      <c r="G38" s="9">
        <f t="shared" si="6"/>
        <v>0.26696517182517104</v>
      </c>
      <c r="H38" s="6">
        <f t="shared" si="7"/>
        <v>0.27677450553835836</v>
      </c>
    </row>
    <row r="39" spans="2:8" x14ac:dyDescent="0.25">
      <c r="B39" s="32" t="s">
        <v>30</v>
      </c>
      <c r="C39" s="8">
        <v>959396</v>
      </c>
      <c r="D39" s="18">
        <v>707642</v>
      </c>
      <c r="E39" s="14">
        <f t="shared" si="0"/>
        <v>251754</v>
      </c>
      <c r="F39" s="9">
        <f t="shared" si="1"/>
        <v>0.35576463805144409</v>
      </c>
      <c r="G39" s="9">
        <f t="shared" si="6"/>
        <v>0.15869116460017732</v>
      </c>
      <c r="H39" s="6">
        <f t="shared" si="7"/>
        <v>0.12256614299135091</v>
      </c>
    </row>
    <row r="40" spans="2:8" x14ac:dyDescent="0.25">
      <c r="B40" s="31"/>
      <c r="C40" s="8"/>
      <c r="D40" s="18"/>
      <c r="E40" s="14"/>
      <c r="F40" s="9"/>
      <c r="G40" s="9"/>
      <c r="H40" s="6"/>
    </row>
    <row r="41" spans="2:8" x14ac:dyDescent="0.25">
      <c r="B41" s="33" t="s">
        <v>31</v>
      </c>
      <c r="C41" s="8">
        <v>4860644</v>
      </c>
      <c r="D41" s="18">
        <v>4584109</v>
      </c>
      <c r="E41" s="14">
        <f t="shared" si="0"/>
        <v>276535</v>
      </c>
      <c r="F41" s="9">
        <f t="shared" si="1"/>
        <v>6.0324699958050738E-2</v>
      </c>
      <c r="G41" s="9">
        <f t="shared" ref="G41:G43" si="8">(C41/C$10)</f>
        <v>0.80398631750274574</v>
      </c>
      <c r="H41" s="6">
        <f t="shared" ref="H41:H43" si="9">(D41/D$10)</f>
        <v>0.79398418858962383</v>
      </c>
    </row>
    <row r="42" spans="2:8" x14ac:dyDescent="0.25">
      <c r="B42" s="33" t="s">
        <v>32</v>
      </c>
      <c r="C42" s="8">
        <v>4710993</v>
      </c>
      <c r="D42" s="18">
        <v>4420588</v>
      </c>
      <c r="E42" s="14">
        <f t="shared" si="0"/>
        <v>290405</v>
      </c>
      <c r="F42" s="9">
        <f t="shared" si="1"/>
        <v>6.5693749338323323E-2</v>
      </c>
      <c r="G42" s="9">
        <f t="shared" si="8"/>
        <v>0.77923293988434716</v>
      </c>
      <c r="H42" s="6">
        <f t="shared" si="9"/>
        <v>0.76566176246442397</v>
      </c>
    </row>
    <row r="43" spans="2:8" x14ac:dyDescent="0.25">
      <c r="B43" s="33" t="s">
        <v>33</v>
      </c>
      <c r="C43" s="8">
        <v>2362492</v>
      </c>
      <c r="D43" s="18">
        <v>2357553</v>
      </c>
      <c r="E43" s="14">
        <f t="shared" si="0"/>
        <v>4939</v>
      </c>
      <c r="F43" s="9">
        <f t="shared" si="1"/>
        <v>2.0949688087606088E-3</v>
      </c>
      <c r="G43" s="9">
        <f t="shared" si="8"/>
        <v>0.39077357716584404</v>
      </c>
      <c r="H43" s="6">
        <f t="shared" si="9"/>
        <v>0.40833667038938942</v>
      </c>
    </row>
    <row r="44" spans="2:8" x14ac:dyDescent="0.25">
      <c r="B44" s="31"/>
      <c r="C44" s="8"/>
      <c r="D44" s="18"/>
      <c r="E44" s="14"/>
      <c r="F44" s="9"/>
      <c r="G44" s="9"/>
      <c r="H44" s="6"/>
    </row>
    <row r="45" spans="2:8" x14ac:dyDescent="0.25">
      <c r="B45" s="29" t="s">
        <v>1</v>
      </c>
      <c r="C45" s="10">
        <v>39.1</v>
      </c>
      <c r="D45" s="19">
        <v>38</v>
      </c>
      <c r="E45" s="23">
        <f t="shared" si="0"/>
        <v>1.1000000000000014</v>
      </c>
      <c r="F45" s="9">
        <f t="shared" si="1"/>
        <v>2.894736842105267E-2</v>
      </c>
      <c r="G45" s="9"/>
      <c r="H45" s="6"/>
    </row>
    <row r="46" spans="2:8" x14ac:dyDescent="0.25">
      <c r="B46" s="34"/>
      <c r="C46" s="11"/>
      <c r="D46" s="20"/>
      <c r="E46" s="11"/>
      <c r="F46" s="12"/>
      <c r="G46" s="12"/>
      <c r="H46" s="13"/>
    </row>
    <row r="47" spans="2:8" x14ac:dyDescent="0.25">
      <c r="B47" s="28" t="s">
        <v>38</v>
      </c>
      <c r="C47" s="14">
        <f>(C43+C38)</f>
        <v>3976478</v>
      </c>
      <c r="D47" s="21">
        <f>(D43+D38)</f>
        <v>3955525</v>
      </c>
      <c r="E47" s="14">
        <f t="shared" ref="E47:E48" si="10">(C47-D47)</f>
        <v>20953</v>
      </c>
      <c r="F47" s="9">
        <f t="shared" ref="F47:F48" si="11">(E47/D47)</f>
        <v>5.297147660550749E-3</v>
      </c>
      <c r="G47" s="9">
        <f t="shared" ref="G47:G48" si="12">(C47/C$10)</f>
        <v>0.65773874899101503</v>
      </c>
      <c r="H47" s="6">
        <f t="shared" ref="H47:H48" si="13">(D47/D$10)</f>
        <v>0.68511117592774773</v>
      </c>
    </row>
    <row r="48" spans="2:8" x14ac:dyDescent="0.25">
      <c r="B48" s="28" t="s">
        <v>39</v>
      </c>
      <c r="C48" s="14">
        <f>(C30+C39)</f>
        <v>2069202</v>
      </c>
      <c r="D48" s="21">
        <f>(D30+D39)</f>
        <v>1818027</v>
      </c>
      <c r="E48" s="14">
        <f t="shared" si="10"/>
        <v>251175</v>
      </c>
      <c r="F48" s="9">
        <f t="shared" si="11"/>
        <v>0.13815801415490528</v>
      </c>
      <c r="G48" s="9">
        <f t="shared" si="12"/>
        <v>0.34226125100898491</v>
      </c>
      <c r="H48" s="6">
        <f t="shared" si="13"/>
        <v>0.31488882407225222</v>
      </c>
    </row>
    <row r="49" spans="2:8" ht="15.75" thickBot="1" x14ac:dyDescent="0.3">
      <c r="B49" s="7"/>
      <c r="C49" s="15"/>
      <c r="D49" s="22"/>
      <c r="E49" s="15"/>
      <c r="F49" s="16"/>
      <c r="G49" s="16"/>
      <c r="H49" s="17"/>
    </row>
    <row r="50" spans="2:8" ht="15.75" thickTop="1" x14ac:dyDescent="0.25">
      <c r="B50" s="3"/>
      <c r="C50" s="3"/>
      <c r="D50" s="3"/>
      <c r="E50" s="3"/>
      <c r="F50" s="3"/>
      <c r="G50" s="3"/>
      <c r="H50" s="3"/>
    </row>
    <row r="51" spans="2:8" x14ac:dyDescent="0.25">
      <c r="B51" s="27" t="s">
        <v>41</v>
      </c>
      <c r="C51" s="3"/>
      <c r="D51" s="3"/>
      <c r="E51" s="3"/>
      <c r="F51" s="3"/>
      <c r="G51" s="3"/>
      <c r="H51" s="3"/>
    </row>
    <row r="52" spans="2:8" x14ac:dyDescent="0.25">
      <c r="B52" s="2" t="s">
        <v>42</v>
      </c>
      <c r="C52" s="1"/>
      <c r="D52" s="1"/>
      <c r="E52" s="1"/>
      <c r="F52" s="1"/>
      <c r="G52" s="1"/>
      <c r="H52" s="1"/>
    </row>
  </sheetData>
  <mergeCells count="11">
    <mergeCell ref="B2:H2"/>
    <mergeCell ref="B3:H3"/>
    <mergeCell ref="B5:B8"/>
    <mergeCell ref="C5:C8"/>
    <mergeCell ref="D5:D8"/>
    <mergeCell ref="E5:F6"/>
    <mergeCell ref="G5:H6"/>
    <mergeCell ref="E7:E8"/>
    <mergeCell ref="F7:F8"/>
    <mergeCell ref="G7:G8"/>
    <mergeCell ref="H7:H8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9F6228-457F-4213-ACF6-384B041F0EAE}"/>
</file>

<file path=customXml/itemProps2.xml><?xml version="1.0" encoding="utf-8"?>
<ds:datastoreItem xmlns:ds="http://schemas.openxmlformats.org/officeDocument/2006/customXml" ds:itemID="{AE3B1134-EBFF-4AC1-BD8C-449148B84E0E}"/>
</file>

<file path=customXml/itemProps3.xml><?xml version="1.0" encoding="utf-8"?>
<ds:datastoreItem xmlns:ds="http://schemas.openxmlformats.org/officeDocument/2006/customXml" ds:itemID="{49465299-D4C9-4EC2-847B-918DB7FCF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Tab_1_Age</vt:lpstr>
      <vt:lpstr>Tab_1_Age!Print_Area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sas user</dc:creator>
  <cp:lastModifiedBy>Jesse</cp:lastModifiedBy>
  <cp:lastPrinted>2020-08-13T14:40:35Z</cp:lastPrinted>
  <dcterms:created xsi:type="dcterms:W3CDTF">2011-02-11T15:45:55Z</dcterms:created>
  <dcterms:modified xsi:type="dcterms:W3CDTF">2020-08-13T15:00:22Z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0x010100FF598E81EA72204D81502856B59B94AB</vt:lpwstr>
  </property>
</Properties>
</file>