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4010"/>
  </bookViews>
  <sheets>
    <sheet name="2b3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G57" i="1"/>
  <c r="D57" i="1" s="1"/>
  <c r="C57" i="1"/>
  <c r="L55" i="1"/>
  <c r="K55" i="1"/>
  <c r="K23" i="1" s="1"/>
  <c r="J55" i="1"/>
  <c r="D55" i="1"/>
  <c r="L54" i="1"/>
  <c r="K54" i="1"/>
  <c r="J54" i="1"/>
  <c r="D54" i="1"/>
  <c r="L53" i="1"/>
  <c r="K53" i="1"/>
  <c r="K17" i="1" s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G50" i="1"/>
  <c r="D50" i="1" s="1"/>
  <c r="C50" i="1"/>
  <c r="L48" i="1"/>
  <c r="K48" i="1"/>
  <c r="J48" i="1"/>
  <c r="D48" i="1"/>
  <c r="L47" i="1"/>
  <c r="K47" i="1"/>
  <c r="J47" i="1"/>
  <c r="D47" i="1"/>
  <c r="L46" i="1"/>
  <c r="K46" i="1"/>
  <c r="J46" i="1"/>
  <c r="D46" i="1"/>
  <c r="L45" i="1"/>
  <c r="K45" i="1"/>
  <c r="J45" i="1"/>
  <c r="G45" i="1"/>
  <c r="D45" i="1" s="1"/>
  <c r="C45" i="1"/>
  <c r="L43" i="1"/>
  <c r="K43" i="1"/>
  <c r="J43" i="1"/>
  <c r="D43" i="1"/>
  <c r="L42" i="1"/>
  <c r="K42" i="1"/>
  <c r="J42" i="1"/>
  <c r="D42" i="1"/>
  <c r="L41" i="1"/>
  <c r="K41" i="1"/>
  <c r="J41" i="1"/>
  <c r="D41" i="1"/>
  <c r="L40" i="1"/>
  <c r="K40" i="1"/>
  <c r="J40" i="1"/>
  <c r="G40" i="1"/>
  <c r="D40" i="1"/>
  <c r="C40" i="1"/>
  <c r="L38" i="1"/>
  <c r="K38" i="1"/>
  <c r="J38" i="1"/>
  <c r="D38" i="1"/>
  <c r="L37" i="1"/>
  <c r="K37" i="1"/>
  <c r="J37" i="1"/>
  <c r="D37" i="1"/>
  <c r="L36" i="1"/>
  <c r="K36" i="1"/>
  <c r="J36" i="1"/>
  <c r="D36" i="1"/>
  <c r="L35" i="1"/>
  <c r="K35" i="1"/>
  <c r="J35" i="1"/>
  <c r="G35" i="1"/>
  <c r="D35" i="1" s="1"/>
  <c r="C35" i="1"/>
  <c r="L33" i="1"/>
  <c r="K33" i="1"/>
  <c r="J33" i="1"/>
  <c r="D33" i="1"/>
  <c r="L32" i="1"/>
  <c r="K32" i="1"/>
  <c r="J32" i="1"/>
  <c r="D32" i="1"/>
  <c r="L31" i="1"/>
  <c r="K31" i="1"/>
  <c r="J31" i="1"/>
  <c r="D31" i="1"/>
  <c r="L30" i="1"/>
  <c r="K30" i="1"/>
  <c r="K22" i="1" s="1"/>
  <c r="J30" i="1"/>
  <c r="D30" i="1"/>
  <c r="L29" i="1"/>
  <c r="K29" i="1"/>
  <c r="J29" i="1"/>
  <c r="D29" i="1"/>
  <c r="L28" i="1"/>
  <c r="K28" i="1"/>
  <c r="K21" i="1" s="1"/>
  <c r="K20" i="1" s="1"/>
  <c r="K19" i="1" s="1"/>
  <c r="K10" i="1" s="1"/>
  <c r="J28" i="1"/>
  <c r="D28" i="1"/>
  <c r="L27" i="1"/>
  <c r="K27" i="1"/>
  <c r="J27" i="1"/>
  <c r="G27" i="1"/>
  <c r="D27" i="1"/>
  <c r="C27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 s="1"/>
  <c r="C24" i="1"/>
  <c r="V23" i="1"/>
  <c r="U23" i="1"/>
  <c r="T23" i="1"/>
  <c r="S23" i="1"/>
  <c r="R23" i="1"/>
  <c r="Q23" i="1"/>
  <c r="P23" i="1"/>
  <c r="O23" i="1"/>
  <c r="N23" i="1"/>
  <c r="M23" i="1"/>
  <c r="L23" i="1"/>
  <c r="J23" i="1"/>
  <c r="I23" i="1"/>
  <c r="H23" i="1"/>
  <c r="G23" i="1"/>
  <c r="F23" i="1"/>
  <c r="D23" i="1" s="1"/>
  <c r="C23" i="1"/>
  <c r="V22" i="1"/>
  <c r="U22" i="1"/>
  <c r="U20" i="1" s="1"/>
  <c r="U19" i="1" s="1"/>
  <c r="U10" i="1" s="1"/>
  <c r="T22" i="1"/>
  <c r="S22" i="1"/>
  <c r="R22" i="1"/>
  <c r="Q22" i="1"/>
  <c r="Q20" i="1" s="1"/>
  <c r="Q19" i="1" s="1"/>
  <c r="Q10" i="1" s="1"/>
  <c r="P22" i="1"/>
  <c r="O22" i="1"/>
  <c r="N22" i="1"/>
  <c r="M22" i="1"/>
  <c r="M20" i="1" s="1"/>
  <c r="M19" i="1" s="1"/>
  <c r="M10" i="1" s="1"/>
  <c r="L22" i="1"/>
  <c r="J22" i="1"/>
  <c r="I22" i="1"/>
  <c r="H22" i="1"/>
  <c r="G22" i="1"/>
  <c r="F22" i="1"/>
  <c r="D22" i="1"/>
  <c r="C22" i="1"/>
  <c r="V21" i="1"/>
  <c r="U21" i="1"/>
  <c r="T21" i="1"/>
  <c r="T20" i="1" s="1"/>
  <c r="T19" i="1" s="1"/>
  <c r="T10" i="1" s="1"/>
  <c r="S21" i="1"/>
  <c r="R21" i="1"/>
  <c r="Q21" i="1"/>
  <c r="P21" i="1"/>
  <c r="P20" i="1" s="1"/>
  <c r="P19" i="1" s="1"/>
  <c r="P10" i="1" s="1"/>
  <c r="O21" i="1"/>
  <c r="N21" i="1"/>
  <c r="M21" i="1"/>
  <c r="L21" i="1"/>
  <c r="L20" i="1" s="1"/>
  <c r="L19" i="1" s="1"/>
  <c r="L10" i="1" s="1"/>
  <c r="J21" i="1"/>
  <c r="I21" i="1"/>
  <c r="I20" i="1" s="1"/>
  <c r="I19" i="1" s="1"/>
  <c r="I10" i="1" s="1"/>
  <c r="H21" i="1"/>
  <c r="H20" i="1" s="1"/>
  <c r="H19" i="1" s="1"/>
  <c r="H10" i="1" s="1"/>
  <c r="G21" i="1"/>
  <c r="D21" i="1" s="1"/>
  <c r="F21" i="1"/>
  <c r="C21" i="1"/>
  <c r="V20" i="1"/>
  <c r="S20" i="1"/>
  <c r="S19" i="1" s="1"/>
  <c r="S10" i="1" s="1"/>
  <c r="R20" i="1"/>
  <c r="O20" i="1"/>
  <c r="O19" i="1" s="1"/>
  <c r="O10" i="1" s="1"/>
  <c r="N20" i="1"/>
  <c r="J20" i="1"/>
  <c r="G20" i="1"/>
  <c r="G19" i="1" s="1"/>
  <c r="G10" i="1" s="1"/>
  <c r="F20" i="1"/>
  <c r="D20" i="1" s="1"/>
  <c r="V19" i="1"/>
  <c r="V10" i="1" s="1"/>
  <c r="R19" i="1"/>
  <c r="R10" i="1" s="1"/>
  <c r="N19" i="1"/>
  <c r="N10" i="1" s="1"/>
  <c r="J19" i="1"/>
  <c r="J10" i="1" s="1"/>
  <c r="F19" i="1"/>
  <c r="V17" i="1"/>
  <c r="U17" i="1"/>
  <c r="U14" i="1" s="1"/>
  <c r="T17" i="1"/>
  <c r="S17" i="1"/>
  <c r="R17" i="1"/>
  <c r="Q17" i="1"/>
  <c r="Q14" i="1" s="1"/>
  <c r="P17" i="1"/>
  <c r="O17" i="1"/>
  <c r="N17" i="1"/>
  <c r="M17" i="1"/>
  <c r="M14" i="1" s="1"/>
  <c r="L17" i="1"/>
  <c r="J17" i="1"/>
  <c r="I17" i="1"/>
  <c r="I14" i="1" s="1"/>
  <c r="H17" i="1"/>
  <c r="G17" i="1"/>
  <c r="F17" i="1"/>
  <c r="C17" i="1"/>
  <c r="V16" i="1"/>
  <c r="U16" i="1"/>
  <c r="T16" i="1"/>
  <c r="T14" i="1" s="1"/>
  <c r="S16" i="1"/>
  <c r="R16" i="1"/>
  <c r="Q16" i="1"/>
  <c r="P16" i="1"/>
  <c r="P14" i="1" s="1"/>
  <c r="O16" i="1"/>
  <c r="N16" i="1"/>
  <c r="M16" i="1"/>
  <c r="L16" i="1"/>
  <c r="L14" i="1" s="1"/>
  <c r="K16" i="1"/>
  <c r="J16" i="1"/>
  <c r="I16" i="1"/>
  <c r="H16" i="1"/>
  <c r="H14" i="1" s="1"/>
  <c r="G16" i="1"/>
  <c r="D16" i="1" s="1"/>
  <c r="F16" i="1"/>
  <c r="C16" i="1"/>
  <c r="C14" i="1" s="1"/>
  <c r="V15" i="1"/>
  <c r="U15" i="1"/>
  <c r="T15" i="1"/>
  <c r="S15" i="1"/>
  <c r="S14" i="1" s="1"/>
  <c r="R15" i="1"/>
  <c r="Q15" i="1"/>
  <c r="P15" i="1"/>
  <c r="O15" i="1"/>
  <c r="O14" i="1" s="1"/>
  <c r="N15" i="1"/>
  <c r="M15" i="1"/>
  <c r="L15" i="1"/>
  <c r="K15" i="1"/>
  <c r="K14" i="1" s="1"/>
  <c r="J15" i="1"/>
  <c r="I15" i="1"/>
  <c r="H15" i="1"/>
  <c r="G15" i="1"/>
  <c r="G14" i="1" s="1"/>
  <c r="F15" i="1"/>
  <c r="D15" i="1" s="1"/>
  <c r="C15" i="1"/>
  <c r="V14" i="1"/>
  <c r="R14" i="1"/>
  <c r="N14" i="1"/>
  <c r="J14" i="1"/>
  <c r="F14" i="1"/>
  <c r="V13" i="1"/>
  <c r="U13" i="1"/>
  <c r="T13" i="1"/>
  <c r="S13" i="1"/>
  <c r="R13" i="1"/>
  <c r="Q13" i="1"/>
  <c r="P13" i="1"/>
  <c r="O13" i="1"/>
  <c r="N13" i="1"/>
  <c r="M13" i="1"/>
  <c r="L13" i="1"/>
  <c r="J13" i="1"/>
  <c r="I13" i="1"/>
  <c r="H13" i="1"/>
  <c r="G13" i="1"/>
  <c r="F13" i="1"/>
  <c r="D13" i="1"/>
  <c r="C13" i="1"/>
  <c r="V12" i="1"/>
  <c r="U12" i="1"/>
  <c r="T12" i="1"/>
  <c r="S12" i="1"/>
  <c r="R12" i="1"/>
  <c r="Q12" i="1"/>
  <c r="P12" i="1"/>
  <c r="O12" i="1"/>
  <c r="N12" i="1"/>
  <c r="M12" i="1"/>
  <c r="L12" i="1"/>
  <c r="J12" i="1"/>
  <c r="I12" i="1"/>
  <c r="H12" i="1"/>
  <c r="G12" i="1"/>
  <c r="F12" i="1"/>
  <c r="D12" i="1" s="1"/>
  <c r="C12" i="1"/>
  <c r="C10" i="1" s="1"/>
  <c r="C20" i="1" l="1"/>
  <c r="C19" i="1" s="1"/>
  <c r="D19" i="1"/>
  <c r="D14" i="1"/>
  <c r="D17" i="1"/>
  <c r="K13" i="1"/>
  <c r="F10" i="1"/>
  <c r="D10" i="1" s="1"/>
  <c r="K12" i="1"/>
</calcChain>
</file>

<file path=xl/sharedStrings.xml><?xml version="1.0" encoding="utf-8"?>
<sst xmlns="http://schemas.openxmlformats.org/spreadsheetml/2006/main" count="57" uniqueCount="57">
  <si>
    <t>Historic State, County and County Group by Structure Type</t>
  </si>
  <si>
    <t>JURISDICTION</t>
  </si>
  <si>
    <t>2014 - 2010</t>
  </si>
  <si>
    <t>2013</t>
  </si>
  <si>
    <t>2012</t>
  </si>
  <si>
    <t>2011</t>
  </si>
  <si>
    <t>2009 - 2000</t>
  </si>
  <si>
    <t>2009 - 2005</t>
  </si>
  <si>
    <t>2004 - 2000</t>
  </si>
  <si>
    <t>2005</t>
  </si>
  <si>
    <t>2004</t>
  </si>
  <si>
    <t>STATE OF MARYLAND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</si>
  <si>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</si>
  <si>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</si>
  <si>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</si>
  <si>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</si>
  <si>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</si>
  <si>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</si>
  <si>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</si>
  <si>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</si>
  <si>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</si>
  <si>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</si>
  <si>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</si>
  <si>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</si>
  <si>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</si>
  <si>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</si>
  <si>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</si>
  <si>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</si>
  <si>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</si>
  <si>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</si>
  <si>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</si>
  <si>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</si>
  <si>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</si>
  <si>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</si>
  <si>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</si>
  <si>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</si>
  <si>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</si>
  <si>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</si>
  <si>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</si>
  <si>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</si>
  <si>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</si>
  <si>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</si>
  <si>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</si>
  <si>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</si>
  <si>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</si>
  <si>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</si>
  <si>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</si>
  <si>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</si>
  <si>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</si>
  <si>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</si>
  <si>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</si>
  <si>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</si>
  <si>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</si>
  <si>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</si>
  <si>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</si>
  <si>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2016.</t>
  </si>
  <si>
    <t>Table 2B.3  MARYLAND JURISDICTIONS AND COUNTY GROUPS:   MULTI - FAMILY HOUSING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</si>
</sst>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3" fontId="2" fillId="0" borderId="0" xfId="0" applyNumberFormat="1" applyFont="1" applyBorder="1"/>
    <xf numFmtId="3" fontId="0" fillId="0" borderId="0" xfId="0" applyNumberFormat="1" applyFont="1" applyBorder="1"/>
    <xf numFmtId="3" fontId="2" fillId="0" borderId="1" xfId="0" applyNumberFormat="1" applyFont="1" applyBorder="1"/>
    <xf numFmtId="3" fontId="0" fillId="0" borderId="1" xfId="0" applyNumberFormat="1" applyFont="1" applyBorder="1"/>
    <xf numFmtId="3" fontId="2" fillId="0" borderId="2" xfId="0" applyNumberFormat="1" applyFont="1" applyBorder="1"/>
    <xf numFmtId="3" fontId="1" fillId="0" borderId="3" xfId="0" applyNumberFormat="1" applyFont="1" applyFill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0" fillId="0" borderId="8" xfId="0" applyNumberFormat="1" applyFont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9" xfId="0" applyNumberFormat="1" applyFont="1" applyBorder="1"/>
    <xf numFmtId="3" fontId="0" fillId="0" borderId="7" xfId="0" applyNumberFormat="1" applyFont="1" applyBorder="1"/>
    <xf numFmtId="3" fontId="0" fillId="0" borderId="10" xfId="0" applyNumberFormat="1" applyFont="1" applyBorder="1"/>
    <xf numFmtId="3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3" fontId="1" fillId="0" borderId="14" xfId="0" applyNumberFormat="1" applyFont="1" applyFill="1" applyBorder="1"/>
    <xf numFmtId="3" fontId="1" fillId="0" borderId="28" xfId="0" applyNumberFormat="1" applyFont="1" applyFill="1" applyBorder="1"/>
    <xf numFmtId="3" fontId="1" fillId="0" borderId="29" xfId="0" applyNumberFormat="1" applyFont="1" applyFill="1" applyBorder="1"/>
    <xf numFmtId="0" fontId="0" fillId="0" borderId="29" xfId="0" applyFont="1" applyBorder="1"/>
    <xf numFmtId="0" fontId="0" fillId="0" borderId="30" xfId="0" applyFont="1" applyBorder="1"/>
    <xf numFmtId="0" fontId="0" fillId="0" borderId="31" xfId="0" applyFont="1" applyBorder="1"/>
    <xf numFmtId="3" fontId="0" fillId="0" borderId="31" xfId="0" applyNumberFormat="1" applyFont="1" applyFill="1" applyBorder="1"/>
    <xf numFmtId="0" fontId="0" fillId="0" borderId="0" xfId="0" applyFont="1" applyBorder="1"/>
    <xf numFmtId="0" fontId="0" fillId="0" borderId="15" xfId="0" applyFont="1" applyBorder="1"/>
    <xf numFmtId="3" fontId="0" fillId="0" borderId="15" xfId="0" applyNumberFormat="1" applyFont="1" applyFill="1" applyBorder="1"/>
    <xf numFmtId="3" fontId="0" fillId="0" borderId="32" xfId="0" applyNumberFormat="1" applyFont="1" applyFill="1" applyBorder="1"/>
    <xf numFmtId="3" fontId="4" fillId="0" borderId="11" xfId="0" applyNumberFormat="1" applyFont="1" applyBorder="1"/>
    <xf numFmtId="41" fontId="1" fillId="0" borderId="15" xfId="0" applyNumberFormat="1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3" fontId="3" fillId="0" borderId="17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3" fontId="3" fillId="0" borderId="13" xfId="0" applyNumberFormat="1" applyFont="1" applyBorder="1"/>
    <xf numFmtId="3" fontId="3" fillId="0" borderId="18" xfId="0" applyNumberFormat="1" applyFont="1" applyBorder="1"/>
    <xf numFmtId="41" fontId="4" fillId="0" borderId="15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10" fontId="3" fillId="0" borderId="17" xfId="0" applyNumberFormat="1" applyFont="1" applyBorder="1"/>
    <xf numFmtId="3" fontId="6" fillId="0" borderId="11" xfId="0" applyNumberFormat="1" applyFont="1" applyBorder="1"/>
    <xf numFmtId="3" fontId="7" fillId="0" borderId="14" xfId="0" applyNumberFormat="1" applyFont="1" applyBorder="1"/>
    <xf numFmtId="41" fontId="5" fillId="0" borderId="17" xfId="0" applyNumberFormat="1" applyFont="1" applyBorder="1"/>
    <xf numFmtId="41" fontId="5" fillId="0" borderId="15" xfId="0" applyNumberFormat="1" applyFont="1" applyBorder="1"/>
    <xf numFmtId="41" fontId="5" fillId="0" borderId="16" xfId="0" applyNumberFormat="1" applyFont="1" applyBorder="1"/>
    <xf numFmtId="41" fontId="5" fillId="0" borderId="13" xfId="0" applyNumberFormat="1" applyFont="1" applyBorder="1"/>
    <xf numFmtId="41" fontId="5" fillId="0" borderId="18" xfId="0" applyNumberFormat="1" applyFont="1" applyBorder="1"/>
    <xf numFmtId="41" fontId="0" fillId="0" borderId="15" xfId="0" applyNumberFormat="1" applyFont="1" applyBorder="1"/>
    <xf numFmtId="41" fontId="0" fillId="0" borderId="17" xfId="0" applyNumberFormat="1" applyFont="1" applyBorder="1"/>
    <xf numFmtId="41" fontId="0" fillId="0" borderId="16" xfId="0" applyNumberFormat="1" applyFont="1" applyBorder="1"/>
    <xf numFmtId="41" fontId="0" fillId="0" borderId="13" xfId="0" applyNumberFormat="1" applyFont="1" applyBorder="1"/>
    <xf numFmtId="41" fontId="0" fillId="0" borderId="18" xfId="0" applyNumberFormat="1" applyFont="1" applyBorder="1"/>
    <xf numFmtId="3" fontId="7" fillId="0" borderId="13" xfId="0" applyNumberFormat="1" applyFont="1" applyBorder="1"/>
    <xf numFmtId="3" fontId="6" fillId="0" borderId="14" xfId="0" applyNumberFormat="1" applyFont="1" applyBorder="1"/>
    <xf numFmtId="41" fontId="4" fillId="0" borderId="17" xfId="0" applyNumberFormat="1" applyFont="1" applyBorder="1"/>
    <xf numFmtId="41" fontId="4" fillId="0" borderId="16" xfId="0" applyNumberFormat="1" applyFont="1" applyBorder="1"/>
    <xf numFmtId="41" fontId="4" fillId="0" borderId="13" xfId="0" applyNumberFormat="1" applyFont="1" applyBorder="1"/>
    <xf numFmtId="41" fontId="4" fillId="0" borderId="18" xfId="0" applyNumberFormat="1" applyFont="1" applyBorder="1"/>
    <xf numFmtId="41" fontId="7" fillId="0" borderId="15" xfId="0" applyNumberFormat="1" applyFont="1" applyBorder="1"/>
    <xf numFmtId="41" fontId="7" fillId="0" borderId="17" xfId="0" applyNumberFormat="1" applyFont="1" applyBorder="1"/>
    <xf numFmtId="41" fontId="7" fillId="0" borderId="16" xfId="0" applyNumberFormat="1" applyFont="1" applyBorder="1"/>
    <xf numFmtId="41" fontId="7" fillId="0" borderId="13" xfId="0" applyNumberFormat="1" applyFont="1" applyBorder="1"/>
    <xf numFmtId="41" fontId="7" fillId="0" borderId="18" xfId="0" applyNumberFormat="1" applyFont="1" applyBorder="1"/>
    <xf numFmtId="0" fontId="1" fillId="0" borderId="11" xfId="0" applyFont="1" applyBorder="1"/>
    <xf numFmtId="0" fontId="0" fillId="0" borderId="14" xfId="0" applyFont="1" applyBorder="1"/>
    <xf numFmtId="10" fontId="5" fillId="0" borderId="15" xfId="0" applyNumberFormat="1" applyFont="1" applyBorder="1"/>
    <xf numFmtId="0" fontId="0" fillId="0" borderId="16" xfId="0" applyFont="1" applyBorder="1"/>
    <xf numFmtId="41" fontId="8" fillId="0" borderId="13" xfId="0" applyNumberFormat="1" applyFont="1" applyBorder="1"/>
    <xf numFmtId="3" fontId="8" fillId="0" borderId="13" xfId="0" applyNumberFormat="1" applyFont="1" applyBorder="1"/>
    <xf numFmtId="0" fontId="0" fillId="0" borderId="0" xfId="0" applyFont="1"/>
    <xf numFmtId="3" fontId="8" fillId="0" borderId="15" xfId="0" applyNumberFormat="1" applyFont="1" applyBorder="1"/>
    <xf numFmtId="41" fontId="0" fillId="0" borderId="18" xfId="0" applyNumberFormat="1" applyFont="1" applyFill="1" applyBorder="1"/>
    <xf numFmtId="10" fontId="0" fillId="0" borderId="15" xfId="0" applyNumberFormat="1" applyFont="1" applyBorder="1"/>
    <xf numFmtId="0" fontId="0" fillId="0" borderId="12" xfId="0" applyFont="1" applyBorder="1"/>
    <xf numFmtId="41" fontId="8" fillId="0" borderId="15" xfId="0" applyNumberFormat="1" applyFont="1" applyBorder="1"/>
    <xf numFmtId="41" fontId="1" fillId="0" borderId="17" xfId="0" applyNumberFormat="1" applyFont="1" applyBorder="1"/>
    <xf numFmtId="41" fontId="1" fillId="0" borderId="16" xfId="0" applyNumberFormat="1" applyFont="1" applyBorder="1"/>
    <xf numFmtId="41" fontId="3" fillId="0" borderId="12" xfId="0" applyNumberFormat="1" applyFont="1" applyBorder="1"/>
    <xf numFmtId="41" fontId="1" fillId="0" borderId="13" xfId="0" applyNumberFormat="1" applyFont="1" applyBorder="1"/>
    <xf numFmtId="41" fontId="3" fillId="0" borderId="0" xfId="0" applyNumberFormat="1" applyFont="1" applyBorder="1"/>
    <xf numFmtId="41" fontId="1" fillId="0" borderId="18" xfId="0" applyNumberFormat="1" applyFont="1" applyBorder="1"/>
    <xf numFmtId="41" fontId="0" fillId="0" borderId="15" xfId="0" applyNumberFormat="1" applyBorder="1"/>
    <xf numFmtId="41" fontId="8" fillId="0" borderId="12" xfId="0" applyNumberFormat="1" applyFont="1" applyBorder="1"/>
    <xf numFmtId="41" fontId="8" fillId="0" borderId="0" xfId="0" applyNumberFormat="1" applyFont="1" applyBorder="1"/>
    <xf numFmtId="0" fontId="0" fillId="0" borderId="17" xfId="0" applyFont="1" applyBorder="1"/>
    <xf numFmtId="0" fontId="8" fillId="0" borderId="12" xfId="0" applyFont="1" applyBorder="1"/>
    <xf numFmtId="0" fontId="0" fillId="0" borderId="13" xfId="0" applyFont="1" applyBorder="1"/>
    <xf numFmtId="0" fontId="8" fillId="0" borderId="0" xfId="0" applyFont="1" applyBorder="1"/>
    <xf numFmtId="0" fontId="0" fillId="0" borderId="18" xfId="0" applyFont="1" applyBorder="1"/>
    <xf numFmtId="3" fontId="1" fillId="0" borderId="18" xfId="0" applyNumberFormat="1" applyFont="1" applyBorder="1"/>
    <xf numFmtId="3" fontId="3" fillId="0" borderId="33" xfId="0" applyNumberFormat="1" applyFont="1" applyBorder="1"/>
    <xf numFmtId="3" fontId="3" fillId="0" borderId="34" xfId="0" applyNumberFormat="1" applyFont="1" applyBorder="1"/>
    <xf numFmtId="3" fontId="3" fillId="0" borderId="35" xfId="0" applyNumberFormat="1" applyFont="1" applyBorder="1"/>
    <xf numFmtId="3" fontId="3" fillId="0" borderId="36" xfId="0" applyNumberFormat="1" applyFont="1" applyBorder="1"/>
    <xf numFmtId="3" fontId="3" fillId="0" borderId="37" xfId="0" applyNumberFormat="1" applyFont="1" applyBorder="1"/>
    <xf numFmtId="3" fontId="3" fillId="0" borderId="38" xfId="0" applyNumberFormat="1" applyFont="1" applyBorder="1"/>
    <xf numFmtId="0" fontId="0" fillId="0" borderId="39" xfId="0" applyFont="1" applyBorder="1"/>
    <xf numFmtId="0" fontId="8" fillId="0" borderId="34" xfId="0" applyFont="1" applyBorder="1"/>
    <xf numFmtId="3" fontId="0" fillId="0" borderId="35" xfId="0" applyNumberFormat="1" applyFont="1" applyBorder="1"/>
    <xf numFmtId="0" fontId="8" fillId="0" borderId="40" xfId="0" applyFont="1" applyBorder="1"/>
    <xf numFmtId="0" fontId="0" fillId="0" borderId="38" xfId="0" applyFont="1" applyBorder="1"/>
    <xf numFmtId="3" fontId="0" fillId="0" borderId="38" xfId="0" applyNumberFormat="1" applyFont="1" applyBorder="1"/>
    <xf numFmtId="3" fontId="0" fillId="0" borderId="41" xfId="0" applyNumberFormat="1" applyFont="1" applyBorder="1"/>
    <xf numFmtId="3" fontId="3" fillId="0" borderId="0" xfId="0" applyNumberFormat="1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DS_work\AUTHUNIT\ANNUAL\TABLES%20AND%20APPENDICES\2015_Annual\2015_Tables%20and%20Appe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A"/>
      <sheetName val="Table 1B"/>
      <sheetName val="Table 1C"/>
      <sheetName val="Table 1D"/>
      <sheetName val="Table 2A"/>
      <sheetName val="Tables 2B1;2;3"/>
      <sheetName val="Table 2C1;2;3"/>
      <sheetName val="Table 3A"/>
      <sheetName val="Table 3B"/>
      <sheetName val="Table 3C"/>
      <sheetName val="Appendix 1"/>
      <sheetName val="Appendix2 "/>
      <sheetName val="Appendix 3"/>
      <sheetName val="SO2015A_MD"/>
      <sheetName val="ST2015A"/>
      <sheetName val="Worksheet"/>
    </sheetNames>
    <sheetDataSet>
      <sheetData sheetId="0"/>
      <sheetData sheetId="1"/>
      <sheetData sheetId="2">
        <row r="61">
          <cell r="C61">
            <v>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5"/>
  <sheetViews>
    <sheetView tabSelected="1" workbookViewId="0"/>
  </sheetViews>
  <sheetFormatPr defaultRowHeight="15" x14ac:dyDescent="0.25"/>
  <cols>
    <col min="2" max="2" width="30.42578125" bestFit="1" customWidth="1"/>
    <col min="3" max="3" width="7.5703125" customWidth="1"/>
    <col min="4" max="4" width="10.42578125" bestFit="1" customWidth="1"/>
    <col min="5" max="5" width="6.140625" customWidth="1"/>
    <col min="6" max="9" width="7.5703125" customWidth="1"/>
    <col min="10" max="12" width="10.42578125" bestFit="1" customWidth="1"/>
    <col min="13" max="22" width="7.5703125" customWidth="1"/>
  </cols>
  <sheetData>
    <row r="2" spans="2:22" ht="15.75" x14ac:dyDescent="0.25">
      <c r="B2" s="1" t="s">
        <v>56</v>
      </c>
      <c r="C2" s="1"/>
      <c r="D2" s="1"/>
      <c r="E2" s="1"/>
      <c r="F2" s="1"/>
      <c r="G2" s="1"/>
      <c r="H2" s="2"/>
      <c r="I2" s="2"/>
      <c r="J2" s="2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15.75" x14ac:dyDescent="0.25">
      <c r="B3" s="1" t="s">
        <v>0</v>
      </c>
      <c r="C3" s="1"/>
      <c r="D3" s="1"/>
      <c r="E3" s="1"/>
      <c r="F3" s="1"/>
      <c r="G3" s="1"/>
      <c r="H3" s="2"/>
      <c r="I3" s="2"/>
      <c r="J3" s="2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6.5" thickBot="1" x14ac:dyDescent="0.3">
      <c r="B4" s="3"/>
      <c r="C4" s="3"/>
      <c r="D4" s="3"/>
      <c r="E4" s="3"/>
      <c r="F4" s="3"/>
      <c r="G4" s="3"/>
      <c r="H4" s="4"/>
      <c r="I4" s="4"/>
      <c r="J4" s="4"/>
      <c r="K4" s="3"/>
      <c r="L4" s="3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7.25" thickTop="1" thickBot="1" x14ac:dyDescent="0.3">
      <c r="B5" s="1"/>
      <c r="C5" s="1"/>
      <c r="D5" s="1"/>
      <c r="E5" s="1"/>
      <c r="F5" s="1"/>
      <c r="G5" s="1"/>
      <c r="H5" s="2"/>
      <c r="I5" s="2"/>
      <c r="J5" s="2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</row>
    <row r="6" spans="2:22" ht="16.5" thickTop="1" x14ac:dyDescent="0.25">
      <c r="B6" s="5"/>
      <c r="C6" s="6"/>
      <c r="D6" s="7"/>
      <c r="E6" s="8"/>
      <c r="F6" s="9"/>
      <c r="G6" s="10"/>
      <c r="H6" s="11"/>
      <c r="I6" s="12"/>
      <c r="J6" s="13"/>
      <c r="K6" s="7"/>
      <c r="L6" s="7"/>
      <c r="M6" s="14"/>
      <c r="N6" s="15"/>
      <c r="O6" s="15"/>
      <c r="P6" s="15"/>
      <c r="Q6" s="15"/>
      <c r="R6" s="15"/>
      <c r="S6" s="15"/>
      <c r="T6" s="15"/>
      <c r="U6" s="15"/>
      <c r="V6" s="16"/>
    </row>
    <row r="7" spans="2:22" x14ac:dyDescent="0.25">
      <c r="B7" s="17" t="s">
        <v>1</v>
      </c>
      <c r="C7" s="18">
        <v>2015</v>
      </c>
      <c r="D7" s="19" t="s">
        <v>2</v>
      </c>
      <c r="E7" s="20">
        <v>2014</v>
      </c>
      <c r="F7" s="21" t="s">
        <v>3</v>
      </c>
      <c r="G7" s="22" t="s">
        <v>4</v>
      </c>
      <c r="H7" s="23" t="s">
        <v>5</v>
      </c>
      <c r="I7" s="24">
        <v>2010</v>
      </c>
      <c r="J7" s="19" t="s">
        <v>6</v>
      </c>
      <c r="K7" s="19" t="s">
        <v>7</v>
      </c>
      <c r="L7" s="19" t="s">
        <v>8</v>
      </c>
      <c r="M7" s="25">
        <v>2009</v>
      </c>
      <c r="N7" s="26">
        <v>2008</v>
      </c>
      <c r="O7" s="26">
        <v>2007</v>
      </c>
      <c r="P7" s="26">
        <v>2006</v>
      </c>
      <c r="Q7" s="26" t="s">
        <v>9</v>
      </c>
      <c r="R7" s="26" t="s">
        <v>10</v>
      </c>
      <c r="S7" s="27">
        <v>2003</v>
      </c>
      <c r="T7" s="26">
        <v>2002</v>
      </c>
      <c r="U7" s="26">
        <v>2001</v>
      </c>
      <c r="V7" s="28">
        <v>2000</v>
      </c>
    </row>
    <row r="8" spans="2:22" x14ac:dyDescent="0.25">
      <c r="B8" s="29"/>
      <c r="C8" s="30"/>
      <c r="D8" s="31"/>
      <c r="E8" s="32"/>
      <c r="F8" s="33"/>
      <c r="G8" s="34"/>
      <c r="H8" s="35"/>
      <c r="I8" s="36"/>
      <c r="J8" s="37"/>
      <c r="K8" s="31"/>
      <c r="L8" s="31"/>
      <c r="M8" s="38"/>
      <c r="N8" s="39"/>
      <c r="O8" s="39"/>
      <c r="P8" s="39"/>
      <c r="Q8" s="39"/>
      <c r="R8" s="39"/>
      <c r="S8" s="40"/>
      <c r="T8" s="39"/>
      <c r="U8" s="39"/>
      <c r="V8" s="41"/>
    </row>
    <row r="9" spans="2:22" x14ac:dyDescent="0.25">
      <c r="B9" s="42"/>
      <c r="C9" s="43"/>
      <c r="D9" s="44"/>
      <c r="E9" s="45"/>
      <c r="F9" s="46"/>
      <c r="G9" s="47"/>
      <c r="H9" s="48"/>
      <c r="I9" s="49"/>
      <c r="J9" s="50"/>
      <c r="K9" s="51"/>
      <c r="L9" s="51"/>
      <c r="M9" s="52"/>
      <c r="N9" s="53"/>
      <c r="O9" s="53"/>
      <c r="P9" s="53"/>
      <c r="Q9" s="53"/>
      <c r="R9" s="53"/>
      <c r="S9" s="53"/>
      <c r="T9" s="53"/>
      <c r="U9" s="54"/>
      <c r="V9" s="55"/>
    </row>
    <row r="10" spans="2:22" x14ac:dyDescent="0.25">
      <c r="B10" s="56" t="s">
        <v>11</v>
      </c>
      <c r="C10" s="57">
        <f>(C12+C13+C14)</f>
        <v>5949</v>
      </c>
      <c r="D10" s="58">
        <f>(E10+F10+G10+H10+I10)</f>
        <v>27587</v>
      </c>
      <c r="E10" s="59">
        <v>5790</v>
      </c>
      <c r="F10" s="60">
        <f t="shared" ref="F10:V10" si="0">(F19+F24)</f>
        <v>7251</v>
      </c>
      <c r="G10" s="61">
        <f t="shared" si="0"/>
        <v>5985</v>
      </c>
      <c r="H10" s="61">
        <f t="shared" si="0"/>
        <v>5119</v>
      </c>
      <c r="I10" s="62">
        <f t="shared" si="0"/>
        <v>3442</v>
      </c>
      <c r="J10" s="63">
        <f t="shared" si="0"/>
        <v>53317</v>
      </c>
      <c r="K10" s="63">
        <f t="shared" si="0"/>
        <v>25106</v>
      </c>
      <c r="L10" s="63">
        <f t="shared" si="0"/>
        <v>28211</v>
      </c>
      <c r="M10" s="60">
        <f t="shared" si="0"/>
        <v>2990</v>
      </c>
      <c r="N10" s="61">
        <f t="shared" si="0"/>
        <v>4091</v>
      </c>
      <c r="O10" s="61">
        <f t="shared" si="0"/>
        <v>5350</v>
      </c>
      <c r="P10" s="61">
        <f t="shared" si="0"/>
        <v>5404</v>
      </c>
      <c r="Q10" s="61">
        <f t="shared" si="0"/>
        <v>7271</v>
      </c>
      <c r="R10" s="61">
        <f t="shared" si="0"/>
        <v>5829</v>
      </c>
      <c r="S10" s="61">
        <f t="shared" si="0"/>
        <v>6516</v>
      </c>
      <c r="T10" s="61">
        <f t="shared" si="0"/>
        <v>5289</v>
      </c>
      <c r="U10" s="61">
        <f t="shared" si="0"/>
        <v>5351</v>
      </c>
      <c r="V10" s="64">
        <f t="shared" si="0"/>
        <v>5226</v>
      </c>
    </row>
    <row r="11" spans="2:22" x14ac:dyDescent="0.25">
      <c r="B11" s="56"/>
      <c r="C11" s="65"/>
      <c r="D11" s="66"/>
      <c r="E11" s="67"/>
      <c r="F11" s="68"/>
      <c r="G11" s="61"/>
      <c r="H11" s="61"/>
      <c r="I11" s="62"/>
      <c r="J11" s="63"/>
      <c r="K11" s="63"/>
      <c r="L11" s="63"/>
      <c r="M11" s="60"/>
      <c r="N11" s="61"/>
      <c r="O11" s="61"/>
      <c r="P11" s="61"/>
      <c r="Q11" s="61"/>
      <c r="R11" s="61"/>
      <c r="S11" s="61"/>
      <c r="T11" s="61"/>
      <c r="U11" s="61"/>
      <c r="V11" s="64"/>
    </row>
    <row r="12" spans="2:22" x14ac:dyDescent="0.25">
      <c r="B12" s="69" t="s">
        <v>12</v>
      </c>
      <c r="C12" s="65">
        <f>(C28+C29+C37+C38)</f>
        <v>2671</v>
      </c>
      <c r="D12" s="66">
        <f t="shared" ref="D12:D17" si="1">(E12+F12+G12+H12+I12)</f>
        <v>15334</v>
      </c>
      <c r="E12" s="70">
        <v>3352</v>
      </c>
      <c r="F12" s="71">
        <f t="shared" ref="F12:V12" si="2">(F28+F29+F37+F38)</f>
        <v>2697</v>
      </c>
      <c r="G12" s="72">
        <f t="shared" si="2"/>
        <v>3553</v>
      </c>
      <c r="H12" s="72">
        <f t="shared" si="2"/>
        <v>3255</v>
      </c>
      <c r="I12" s="73">
        <f t="shared" si="2"/>
        <v>2477</v>
      </c>
      <c r="J12" s="74">
        <f t="shared" si="2"/>
        <v>29984</v>
      </c>
      <c r="K12" s="74">
        <f t="shared" si="2"/>
        <v>12716</v>
      </c>
      <c r="L12" s="74">
        <f t="shared" si="2"/>
        <v>17268</v>
      </c>
      <c r="M12" s="71">
        <f t="shared" si="2"/>
        <v>1384</v>
      </c>
      <c r="N12" s="72">
        <f t="shared" si="2"/>
        <v>1628</v>
      </c>
      <c r="O12" s="72">
        <f t="shared" si="2"/>
        <v>3645</v>
      </c>
      <c r="P12" s="72">
        <f t="shared" si="2"/>
        <v>2646</v>
      </c>
      <c r="Q12" s="72">
        <f t="shared" si="2"/>
        <v>3413</v>
      </c>
      <c r="R12" s="72">
        <f t="shared" si="2"/>
        <v>2719</v>
      </c>
      <c r="S12" s="72">
        <f t="shared" si="2"/>
        <v>3894</v>
      </c>
      <c r="T12" s="72">
        <f t="shared" si="2"/>
        <v>3280</v>
      </c>
      <c r="U12" s="72">
        <f t="shared" si="2"/>
        <v>3832</v>
      </c>
      <c r="V12" s="75">
        <f t="shared" si="2"/>
        <v>3543</v>
      </c>
    </row>
    <row r="13" spans="2:22" x14ac:dyDescent="0.25">
      <c r="B13" s="69" t="s">
        <v>13</v>
      </c>
      <c r="C13" s="65">
        <f>(C30+C31+C32+C36+C41+C42+C43+C52+C54)</f>
        <v>1835</v>
      </c>
      <c r="D13" s="66">
        <f t="shared" si="1"/>
        <v>7287</v>
      </c>
      <c r="E13" s="70">
        <v>1559</v>
      </c>
      <c r="F13" s="71">
        <f t="shared" ref="F13:V13" si="3">(F30+F31+F32+F36+F41+F42+F43+F52+F54)</f>
        <v>2782</v>
      </c>
      <c r="G13" s="72">
        <f t="shared" si="3"/>
        <v>1566</v>
      </c>
      <c r="H13" s="72">
        <f t="shared" si="3"/>
        <v>894</v>
      </c>
      <c r="I13" s="73">
        <f t="shared" si="3"/>
        <v>486</v>
      </c>
      <c r="J13" s="74">
        <f t="shared" si="3"/>
        <v>12498</v>
      </c>
      <c r="K13" s="74">
        <f t="shared" si="3"/>
        <v>6587</v>
      </c>
      <c r="L13" s="74">
        <f t="shared" si="3"/>
        <v>5911</v>
      </c>
      <c r="M13" s="71">
        <f t="shared" si="3"/>
        <v>1126</v>
      </c>
      <c r="N13" s="72">
        <f t="shared" si="3"/>
        <v>1150</v>
      </c>
      <c r="O13" s="72">
        <f t="shared" si="3"/>
        <v>1146</v>
      </c>
      <c r="P13" s="72">
        <f t="shared" si="3"/>
        <v>1199</v>
      </c>
      <c r="Q13" s="72">
        <f t="shared" si="3"/>
        <v>1966</v>
      </c>
      <c r="R13" s="72">
        <f t="shared" si="3"/>
        <v>1749</v>
      </c>
      <c r="S13" s="72">
        <f t="shared" si="3"/>
        <v>1377</v>
      </c>
      <c r="T13" s="72">
        <f t="shared" si="3"/>
        <v>971</v>
      </c>
      <c r="U13" s="72">
        <f t="shared" si="3"/>
        <v>623</v>
      </c>
      <c r="V13" s="75">
        <f t="shared" si="3"/>
        <v>1191</v>
      </c>
    </row>
    <row r="14" spans="2:22" x14ac:dyDescent="0.25">
      <c r="B14" s="69" t="s">
        <v>14</v>
      </c>
      <c r="C14" s="65">
        <f>(C15+C16+C17)</f>
        <v>1443</v>
      </c>
      <c r="D14" s="66">
        <f t="shared" si="1"/>
        <v>4966</v>
      </c>
      <c r="E14" s="70">
        <v>879</v>
      </c>
      <c r="F14" s="71">
        <f t="shared" ref="F14:V14" si="4">(F15+F16+F17)</f>
        <v>1772</v>
      </c>
      <c r="G14" s="72">
        <f t="shared" si="4"/>
        <v>866</v>
      </c>
      <c r="H14" s="72">
        <f t="shared" si="4"/>
        <v>970</v>
      </c>
      <c r="I14" s="73">
        <f t="shared" si="4"/>
        <v>479</v>
      </c>
      <c r="J14" s="74">
        <f t="shared" si="4"/>
        <v>10835</v>
      </c>
      <c r="K14" s="74">
        <f t="shared" si="4"/>
        <v>5803</v>
      </c>
      <c r="L14" s="74">
        <f t="shared" si="4"/>
        <v>5032</v>
      </c>
      <c r="M14" s="71">
        <f t="shared" si="4"/>
        <v>480</v>
      </c>
      <c r="N14" s="72">
        <f t="shared" si="4"/>
        <v>1313</v>
      </c>
      <c r="O14" s="72">
        <f t="shared" si="4"/>
        <v>559</v>
      </c>
      <c r="P14" s="72">
        <f t="shared" si="4"/>
        <v>1559</v>
      </c>
      <c r="Q14" s="72">
        <f t="shared" si="4"/>
        <v>1892</v>
      </c>
      <c r="R14" s="72">
        <f t="shared" si="4"/>
        <v>1361</v>
      </c>
      <c r="S14" s="72">
        <f t="shared" si="4"/>
        <v>1245</v>
      </c>
      <c r="T14" s="72">
        <f t="shared" si="4"/>
        <v>1038</v>
      </c>
      <c r="U14" s="72">
        <f t="shared" si="4"/>
        <v>896</v>
      </c>
      <c r="V14" s="75">
        <f t="shared" si="4"/>
        <v>492</v>
      </c>
    </row>
    <row r="15" spans="2:22" x14ac:dyDescent="0.25">
      <c r="B15" s="69" t="s">
        <v>15</v>
      </c>
      <c r="C15" s="76">
        <f>(C33)</f>
        <v>1074</v>
      </c>
      <c r="D15" s="66">
        <f t="shared" si="1"/>
        <v>3348</v>
      </c>
      <c r="E15" s="70">
        <v>580</v>
      </c>
      <c r="F15" s="77">
        <f t="shared" ref="F15:V15" si="5">(F33)</f>
        <v>1037</v>
      </c>
      <c r="G15" s="76">
        <f t="shared" si="5"/>
        <v>566</v>
      </c>
      <c r="H15" s="76">
        <f t="shared" si="5"/>
        <v>914</v>
      </c>
      <c r="I15" s="78">
        <f t="shared" si="5"/>
        <v>251</v>
      </c>
      <c r="J15" s="79">
        <f t="shared" si="5"/>
        <v>3202</v>
      </c>
      <c r="K15" s="79">
        <f t="shared" si="5"/>
        <v>2176</v>
      </c>
      <c r="L15" s="79">
        <f t="shared" si="5"/>
        <v>1026</v>
      </c>
      <c r="M15" s="77">
        <f t="shared" si="5"/>
        <v>204</v>
      </c>
      <c r="N15" s="76">
        <f t="shared" si="5"/>
        <v>927</v>
      </c>
      <c r="O15" s="76">
        <f t="shared" si="5"/>
        <v>115</v>
      </c>
      <c r="P15" s="76">
        <f t="shared" si="5"/>
        <v>317</v>
      </c>
      <c r="Q15" s="76">
        <f t="shared" si="5"/>
        <v>613</v>
      </c>
      <c r="R15" s="76">
        <f t="shared" si="5"/>
        <v>307</v>
      </c>
      <c r="S15" s="76">
        <f t="shared" si="5"/>
        <v>489</v>
      </c>
      <c r="T15" s="76">
        <f t="shared" si="5"/>
        <v>112</v>
      </c>
      <c r="U15" s="76">
        <f t="shared" si="5"/>
        <v>80</v>
      </c>
      <c r="V15" s="80">
        <f t="shared" si="5"/>
        <v>38</v>
      </c>
    </row>
    <row r="16" spans="2:22" x14ac:dyDescent="0.25">
      <c r="B16" s="69" t="s">
        <v>16</v>
      </c>
      <c r="C16" s="72">
        <f>(C46+C48+C60)</f>
        <v>175</v>
      </c>
      <c r="D16" s="66">
        <f t="shared" si="1"/>
        <v>1219</v>
      </c>
      <c r="E16" s="70">
        <v>141</v>
      </c>
      <c r="F16" s="71">
        <f>(F46+F48+F60)</f>
        <v>688</v>
      </c>
      <c r="G16" s="72">
        <f t="shared" ref="G16:V16" si="6">(G46+G48+G60)</f>
        <v>244</v>
      </c>
      <c r="H16" s="72">
        <f t="shared" si="6"/>
        <v>14</v>
      </c>
      <c r="I16" s="73">
        <f t="shared" si="6"/>
        <v>132</v>
      </c>
      <c r="J16" s="74">
        <f t="shared" si="6"/>
        <v>4026</v>
      </c>
      <c r="K16" s="74">
        <f t="shared" si="6"/>
        <v>1950</v>
      </c>
      <c r="L16" s="74">
        <f t="shared" si="6"/>
        <v>2076</v>
      </c>
      <c r="M16" s="71">
        <f t="shared" si="6"/>
        <v>132</v>
      </c>
      <c r="N16" s="72">
        <f t="shared" si="6"/>
        <v>241</v>
      </c>
      <c r="O16" s="72">
        <f t="shared" si="6"/>
        <v>266</v>
      </c>
      <c r="P16" s="72">
        <f t="shared" si="6"/>
        <v>628</v>
      </c>
      <c r="Q16" s="72">
        <f t="shared" si="6"/>
        <v>683</v>
      </c>
      <c r="R16" s="72">
        <f t="shared" si="6"/>
        <v>426</v>
      </c>
      <c r="S16" s="72">
        <f t="shared" si="6"/>
        <v>306</v>
      </c>
      <c r="T16" s="72">
        <f t="shared" si="6"/>
        <v>528</v>
      </c>
      <c r="U16" s="72">
        <f t="shared" si="6"/>
        <v>545</v>
      </c>
      <c r="V16" s="75">
        <f t="shared" si="6"/>
        <v>271</v>
      </c>
    </row>
    <row r="17" spans="2:22" x14ac:dyDescent="0.25">
      <c r="B17" s="69" t="s">
        <v>17</v>
      </c>
      <c r="C17" s="72">
        <f>(C47+C51+C53+C55+C58+C59+C61)</f>
        <v>194</v>
      </c>
      <c r="D17" s="66">
        <f t="shared" si="1"/>
        <v>399</v>
      </c>
      <c r="E17" s="70">
        <v>158</v>
      </c>
      <c r="F17" s="71">
        <f t="shared" ref="F17:V17" si="7">(F47+F53+F51+F55+F58+F59+F61)</f>
        <v>47</v>
      </c>
      <c r="G17" s="72">
        <f t="shared" si="7"/>
        <v>56</v>
      </c>
      <c r="H17" s="72">
        <f t="shared" si="7"/>
        <v>42</v>
      </c>
      <c r="I17" s="73">
        <f t="shared" si="7"/>
        <v>96</v>
      </c>
      <c r="J17" s="74">
        <f t="shared" si="7"/>
        <v>3607</v>
      </c>
      <c r="K17" s="74">
        <f t="shared" si="7"/>
        <v>1677</v>
      </c>
      <c r="L17" s="74">
        <f t="shared" si="7"/>
        <v>1930</v>
      </c>
      <c r="M17" s="71">
        <f t="shared" si="7"/>
        <v>144</v>
      </c>
      <c r="N17" s="72">
        <f t="shared" si="7"/>
        <v>145</v>
      </c>
      <c r="O17" s="72">
        <f t="shared" si="7"/>
        <v>178</v>
      </c>
      <c r="P17" s="72">
        <f t="shared" si="7"/>
        <v>614</v>
      </c>
      <c r="Q17" s="72">
        <f t="shared" si="7"/>
        <v>596</v>
      </c>
      <c r="R17" s="72">
        <f t="shared" si="7"/>
        <v>628</v>
      </c>
      <c r="S17" s="72">
        <f t="shared" si="7"/>
        <v>450</v>
      </c>
      <c r="T17" s="72">
        <f t="shared" si="7"/>
        <v>398</v>
      </c>
      <c r="U17" s="72">
        <f t="shared" si="7"/>
        <v>271</v>
      </c>
      <c r="V17" s="75">
        <f t="shared" si="7"/>
        <v>183</v>
      </c>
    </row>
    <row r="18" spans="2:22" x14ac:dyDescent="0.25">
      <c r="B18" s="69"/>
      <c r="C18" s="72"/>
      <c r="D18" s="81"/>
      <c r="E18" s="70"/>
      <c r="F18" s="71"/>
      <c r="G18" s="72"/>
      <c r="H18" s="72"/>
      <c r="I18" s="73"/>
      <c r="J18" s="74"/>
      <c r="K18" s="74"/>
      <c r="L18" s="74"/>
      <c r="M18" s="71"/>
      <c r="N18" s="72"/>
      <c r="O18" s="72"/>
      <c r="P18" s="72"/>
      <c r="Q18" s="72"/>
      <c r="R18" s="72"/>
      <c r="S18" s="72"/>
      <c r="T18" s="72"/>
      <c r="U18" s="72"/>
      <c r="V18" s="75"/>
    </row>
    <row r="19" spans="2:22" x14ac:dyDescent="0.25">
      <c r="B19" s="69" t="s">
        <v>18</v>
      </c>
      <c r="C19" s="65">
        <f>(C20+C23)</f>
        <v>5942</v>
      </c>
      <c r="D19" s="58">
        <f t="shared" ref="D19:D24" si="8">(E19+F19+G19+H19+I19)</f>
        <v>27585</v>
      </c>
      <c r="E19" s="82">
        <v>5790</v>
      </c>
      <c r="F19" s="83">
        <f t="shared" ref="F19:V19" si="9">(F20+F23)</f>
        <v>7251</v>
      </c>
      <c r="G19" s="65">
        <f t="shared" si="9"/>
        <v>5983</v>
      </c>
      <c r="H19" s="65">
        <f t="shared" si="9"/>
        <v>5119</v>
      </c>
      <c r="I19" s="84">
        <f t="shared" si="9"/>
        <v>3442</v>
      </c>
      <c r="J19" s="85">
        <f t="shared" si="9"/>
        <v>53089</v>
      </c>
      <c r="K19" s="85">
        <f t="shared" si="9"/>
        <v>25026</v>
      </c>
      <c r="L19" s="85">
        <f t="shared" si="9"/>
        <v>28063</v>
      </c>
      <c r="M19" s="83">
        <f t="shared" si="9"/>
        <v>2990</v>
      </c>
      <c r="N19" s="65">
        <f t="shared" si="9"/>
        <v>4089</v>
      </c>
      <c r="O19" s="65">
        <f t="shared" si="9"/>
        <v>5301</v>
      </c>
      <c r="P19" s="65">
        <f t="shared" si="9"/>
        <v>5400</v>
      </c>
      <c r="Q19" s="65">
        <f t="shared" si="9"/>
        <v>7246</v>
      </c>
      <c r="R19" s="65">
        <f t="shared" si="9"/>
        <v>5823</v>
      </c>
      <c r="S19" s="65">
        <f t="shared" si="9"/>
        <v>6459</v>
      </c>
      <c r="T19" s="65">
        <f t="shared" si="9"/>
        <v>5249</v>
      </c>
      <c r="U19" s="65">
        <f t="shared" si="9"/>
        <v>5306</v>
      </c>
      <c r="V19" s="86">
        <f t="shared" si="9"/>
        <v>5226</v>
      </c>
    </row>
    <row r="20" spans="2:22" x14ac:dyDescent="0.25">
      <c r="B20" s="69" t="s">
        <v>19</v>
      </c>
      <c r="C20" s="87">
        <f>(C21+C22)</f>
        <v>5942</v>
      </c>
      <c r="D20" s="66">
        <f t="shared" si="8"/>
        <v>27395</v>
      </c>
      <c r="E20" s="70">
        <v>5790</v>
      </c>
      <c r="F20" s="88">
        <f t="shared" ref="F20:V20" si="10">(F21+F22)</f>
        <v>7211</v>
      </c>
      <c r="G20" s="87">
        <f t="shared" si="10"/>
        <v>5929</v>
      </c>
      <c r="H20" s="87">
        <f t="shared" si="10"/>
        <v>5119</v>
      </c>
      <c r="I20" s="89">
        <f t="shared" si="10"/>
        <v>3346</v>
      </c>
      <c r="J20" s="90">
        <f t="shared" si="10"/>
        <v>52582</v>
      </c>
      <c r="K20" s="90">
        <f t="shared" si="10"/>
        <v>24581</v>
      </c>
      <c r="L20" s="90">
        <f t="shared" si="10"/>
        <v>28001</v>
      </c>
      <c r="M20" s="88">
        <f t="shared" si="10"/>
        <v>2949</v>
      </c>
      <c r="N20" s="87">
        <f t="shared" si="10"/>
        <v>3993</v>
      </c>
      <c r="O20" s="87">
        <f t="shared" si="10"/>
        <v>5271</v>
      </c>
      <c r="P20" s="87">
        <f t="shared" si="10"/>
        <v>5274</v>
      </c>
      <c r="Q20" s="87">
        <f t="shared" si="10"/>
        <v>7094</v>
      </c>
      <c r="R20" s="87">
        <f t="shared" si="10"/>
        <v>5763</v>
      </c>
      <c r="S20" s="87">
        <f t="shared" si="10"/>
        <v>6457</v>
      </c>
      <c r="T20" s="87">
        <f t="shared" si="10"/>
        <v>5249</v>
      </c>
      <c r="U20" s="87">
        <f t="shared" si="10"/>
        <v>5306</v>
      </c>
      <c r="V20" s="91">
        <f t="shared" si="10"/>
        <v>5226</v>
      </c>
    </row>
    <row r="21" spans="2:22" x14ac:dyDescent="0.25">
      <c r="B21" s="69" t="s">
        <v>20</v>
      </c>
      <c r="C21" s="87">
        <f>(C28+C29+C32+C33+C37+C38+C43+C46+C48+C52+C54+C60)</f>
        <v>4417</v>
      </c>
      <c r="D21" s="66">
        <f t="shared" si="8"/>
        <v>23694</v>
      </c>
      <c r="E21" s="70">
        <v>4743</v>
      </c>
      <c r="F21" s="88">
        <f t="shared" ref="F21:V21" si="11">(F28+F29+F32+F33+F37+F38+F43+F46+F48+F52+F54+F60)</f>
        <v>5543</v>
      </c>
      <c r="G21" s="87">
        <f t="shared" si="11"/>
        <v>5579</v>
      </c>
      <c r="H21" s="87">
        <f t="shared" si="11"/>
        <v>4650</v>
      </c>
      <c r="I21" s="89">
        <f t="shared" si="11"/>
        <v>3179</v>
      </c>
      <c r="J21" s="90">
        <f t="shared" si="11"/>
        <v>43389</v>
      </c>
      <c r="K21" s="90">
        <f t="shared" si="11"/>
        <v>19790</v>
      </c>
      <c r="L21" s="90">
        <f t="shared" si="11"/>
        <v>23599</v>
      </c>
      <c r="M21" s="88">
        <f t="shared" si="11"/>
        <v>2327</v>
      </c>
      <c r="N21" s="87">
        <f t="shared" si="11"/>
        <v>3478</v>
      </c>
      <c r="O21" s="87">
        <f t="shared" si="11"/>
        <v>4481</v>
      </c>
      <c r="P21" s="87">
        <f t="shared" si="11"/>
        <v>4194</v>
      </c>
      <c r="Q21" s="87">
        <f t="shared" si="11"/>
        <v>5310</v>
      </c>
      <c r="R21" s="87">
        <f t="shared" si="11"/>
        <v>4432</v>
      </c>
      <c r="S21" s="87">
        <f t="shared" si="11"/>
        <v>5558</v>
      </c>
      <c r="T21" s="87">
        <f t="shared" si="11"/>
        <v>4302</v>
      </c>
      <c r="U21" s="87">
        <f t="shared" si="11"/>
        <v>4699</v>
      </c>
      <c r="V21" s="91">
        <f t="shared" si="11"/>
        <v>4608</v>
      </c>
    </row>
    <row r="22" spans="2:22" x14ac:dyDescent="0.25">
      <c r="B22" s="69" t="s">
        <v>21</v>
      </c>
      <c r="C22" s="87">
        <f>(C30+C31+C36+C41+C42+C59+'[1]Table 1C'!C61)</f>
        <v>1525</v>
      </c>
      <c r="D22" s="66">
        <f t="shared" si="8"/>
        <v>3701</v>
      </c>
      <c r="E22" s="70">
        <v>1047</v>
      </c>
      <c r="F22" s="88">
        <f t="shared" ref="F22:V22" si="12">(F30+F31+F36+F41+F42+F59+F61)</f>
        <v>1668</v>
      </c>
      <c r="G22" s="87">
        <f t="shared" si="12"/>
        <v>350</v>
      </c>
      <c r="H22" s="87">
        <f t="shared" si="12"/>
        <v>469</v>
      </c>
      <c r="I22" s="89">
        <f t="shared" si="12"/>
        <v>167</v>
      </c>
      <c r="J22" s="90">
        <f t="shared" si="12"/>
        <v>9193</v>
      </c>
      <c r="K22" s="90">
        <f t="shared" si="12"/>
        <v>4791</v>
      </c>
      <c r="L22" s="90">
        <f t="shared" si="12"/>
        <v>4402</v>
      </c>
      <c r="M22" s="88">
        <f t="shared" si="12"/>
        <v>622</v>
      </c>
      <c r="N22" s="87">
        <f t="shared" si="12"/>
        <v>515</v>
      </c>
      <c r="O22" s="87">
        <f t="shared" si="12"/>
        <v>790</v>
      </c>
      <c r="P22" s="87">
        <f t="shared" si="12"/>
        <v>1080</v>
      </c>
      <c r="Q22" s="87">
        <f t="shared" si="12"/>
        <v>1784</v>
      </c>
      <c r="R22" s="87">
        <f t="shared" si="12"/>
        <v>1331</v>
      </c>
      <c r="S22" s="87">
        <f t="shared" si="12"/>
        <v>899</v>
      </c>
      <c r="T22" s="87">
        <f t="shared" si="12"/>
        <v>947</v>
      </c>
      <c r="U22" s="87">
        <f t="shared" si="12"/>
        <v>607</v>
      </c>
      <c r="V22" s="91">
        <f t="shared" si="12"/>
        <v>618</v>
      </c>
    </row>
    <row r="23" spans="2:22" x14ac:dyDescent="0.25">
      <c r="B23" s="69" t="s">
        <v>22</v>
      </c>
      <c r="C23" s="87">
        <f>(C55+C58)</f>
        <v>0</v>
      </c>
      <c r="D23" s="66">
        <f t="shared" si="8"/>
        <v>190</v>
      </c>
      <c r="E23" s="70">
        <v>0</v>
      </c>
      <c r="F23" s="88">
        <f t="shared" ref="F23:V23" si="13">(F55+F58)</f>
        <v>40</v>
      </c>
      <c r="G23" s="87">
        <f t="shared" si="13"/>
        <v>54</v>
      </c>
      <c r="H23" s="87">
        <f t="shared" si="13"/>
        <v>0</v>
      </c>
      <c r="I23" s="89">
        <f t="shared" si="13"/>
        <v>96</v>
      </c>
      <c r="J23" s="90">
        <f t="shared" si="13"/>
        <v>507</v>
      </c>
      <c r="K23" s="90">
        <f t="shared" si="13"/>
        <v>445</v>
      </c>
      <c r="L23" s="90">
        <f t="shared" si="13"/>
        <v>62</v>
      </c>
      <c r="M23" s="88">
        <f t="shared" si="13"/>
        <v>41</v>
      </c>
      <c r="N23" s="87">
        <f t="shared" si="13"/>
        <v>96</v>
      </c>
      <c r="O23" s="87">
        <f t="shared" si="13"/>
        <v>30</v>
      </c>
      <c r="P23" s="87">
        <f t="shared" si="13"/>
        <v>126</v>
      </c>
      <c r="Q23" s="87">
        <f t="shared" si="13"/>
        <v>152</v>
      </c>
      <c r="R23" s="87">
        <f t="shared" si="13"/>
        <v>60</v>
      </c>
      <c r="S23" s="87">
        <f t="shared" si="13"/>
        <v>2</v>
      </c>
      <c r="T23" s="87">
        <f t="shared" si="13"/>
        <v>0</v>
      </c>
      <c r="U23" s="87">
        <f t="shared" si="13"/>
        <v>0</v>
      </c>
      <c r="V23" s="91">
        <f t="shared" si="13"/>
        <v>0</v>
      </c>
    </row>
    <row r="24" spans="2:22" x14ac:dyDescent="0.25">
      <c r="B24" s="92" t="s">
        <v>23</v>
      </c>
      <c r="C24" s="65">
        <f>(C47+C51+C53)</f>
        <v>0</v>
      </c>
      <c r="D24" s="66">
        <f t="shared" si="8"/>
        <v>2</v>
      </c>
      <c r="E24" s="93">
        <v>0</v>
      </c>
      <c r="F24" s="71">
        <f t="shared" ref="F24:V24" si="14">(F47+F53+F51)</f>
        <v>0</v>
      </c>
      <c r="G24" s="72">
        <f t="shared" si="14"/>
        <v>2</v>
      </c>
      <c r="H24" s="72">
        <f t="shared" si="14"/>
        <v>0</v>
      </c>
      <c r="I24" s="73">
        <f t="shared" si="14"/>
        <v>0</v>
      </c>
      <c r="J24" s="74">
        <f t="shared" si="14"/>
        <v>228</v>
      </c>
      <c r="K24" s="74">
        <f t="shared" si="14"/>
        <v>80</v>
      </c>
      <c r="L24" s="74">
        <f t="shared" si="14"/>
        <v>148</v>
      </c>
      <c r="M24" s="71">
        <f t="shared" si="14"/>
        <v>0</v>
      </c>
      <c r="N24" s="72">
        <f t="shared" si="14"/>
        <v>2</v>
      </c>
      <c r="O24" s="72">
        <f t="shared" si="14"/>
        <v>49</v>
      </c>
      <c r="P24" s="72">
        <f t="shared" si="14"/>
        <v>4</v>
      </c>
      <c r="Q24" s="72">
        <f t="shared" si="14"/>
        <v>25</v>
      </c>
      <c r="R24" s="72">
        <f t="shared" si="14"/>
        <v>6</v>
      </c>
      <c r="S24" s="72">
        <f t="shared" si="14"/>
        <v>57</v>
      </c>
      <c r="T24" s="72">
        <f t="shared" si="14"/>
        <v>40</v>
      </c>
      <c r="U24" s="72">
        <f t="shared" si="14"/>
        <v>45</v>
      </c>
      <c r="V24" s="75">
        <f t="shared" si="14"/>
        <v>0</v>
      </c>
    </row>
    <row r="25" spans="2:22" x14ac:dyDescent="0.25">
      <c r="B25" s="56"/>
      <c r="C25" s="94"/>
      <c r="D25" s="66"/>
      <c r="E25" s="67"/>
      <c r="F25" s="60"/>
      <c r="G25" s="61"/>
      <c r="H25" s="53"/>
      <c r="I25" s="95"/>
      <c r="J25" s="96"/>
      <c r="K25" s="97"/>
      <c r="L25" s="97"/>
      <c r="M25" s="98"/>
      <c r="N25" s="53"/>
      <c r="O25" s="53"/>
      <c r="P25" s="53"/>
      <c r="Q25" s="53"/>
      <c r="R25" s="53"/>
      <c r="S25" s="99"/>
      <c r="T25" s="76"/>
      <c r="U25" s="76"/>
      <c r="V25" s="100"/>
    </row>
    <row r="26" spans="2:22" x14ac:dyDescent="0.25">
      <c r="B26" s="56"/>
      <c r="C26" s="101"/>
      <c r="D26" s="66"/>
      <c r="E26" s="67"/>
      <c r="F26" s="60"/>
      <c r="G26" s="61"/>
      <c r="H26" s="53"/>
      <c r="I26" s="102"/>
      <c r="J26" s="96"/>
      <c r="K26" s="97"/>
      <c r="L26" s="97"/>
      <c r="M26" s="52"/>
      <c r="N26" s="53"/>
      <c r="O26" s="53"/>
      <c r="P26" s="53"/>
      <c r="Q26" s="53"/>
      <c r="R26" s="53"/>
      <c r="S26" s="103"/>
      <c r="T26" s="53"/>
      <c r="U26" s="76"/>
      <c r="V26" s="100"/>
    </row>
    <row r="27" spans="2:22" x14ac:dyDescent="0.25">
      <c r="B27" s="56" t="s">
        <v>24</v>
      </c>
      <c r="C27" s="57">
        <f>SUM(C28:C33)</f>
        <v>3675</v>
      </c>
      <c r="D27" s="58">
        <f t="shared" ref="D27:D33" si="15">(E27+F27+G27+H27+I27)</f>
        <v>12806</v>
      </c>
      <c r="E27" s="59">
        <v>2433</v>
      </c>
      <c r="F27" s="104">
        <v>3418</v>
      </c>
      <c r="G27" s="57">
        <f>SUM(G28:G33)</f>
        <v>2061</v>
      </c>
      <c r="H27" s="105">
        <v>2876</v>
      </c>
      <c r="I27" s="106">
        <v>2018</v>
      </c>
      <c r="J27" s="107">
        <f t="shared" ref="J27:J33" si="16">(M27+N27+O27+P27+Q27+R27+S27+T27+U27+V27)</f>
        <v>21876</v>
      </c>
      <c r="K27" s="63">
        <f t="shared" ref="K27:K33" si="17">(M27+N27+O27+P27+Q27)</f>
        <v>10567</v>
      </c>
      <c r="L27" s="63">
        <f t="shared" ref="L27:L33" si="18">(R27+S27+T27+U27+V27)</f>
        <v>11309</v>
      </c>
      <c r="M27" s="108">
        <v>1996</v>
      </c>
      <c r="N27" s="57">
        <v>2413</v>
      </c>
      <c r="O27" s="57">
        <v>1432</v>
      </c>
      <c r="P27" s="57">
        <v>1794</v>
      </c>
      <c r="Q27" s="57">
        <v>2932</v>
      </c>
      <c r="R27" s="57">
        <v>2775</v>
      </c>
      <c r="S27" s="57">
        <v>2817</v>
      </c>
      <c r="T27" s="57">
        <v>1640</v>
      </c>
      <c r="U27" s="57">
        <v>1973</v>
      </c>
      <c r="V27" s="109">
        <v>2104</v>
      </c>
    </row>
    <row r="28" spans="2:22" x14ac:dyDescent="0.25">
      <c r="B28" s="56" t="s">
        <v>25</v>
      </c>
      <c r="C28" s="110">
        <v>1091</v>
      </c>
      <c r="D28" s="66">
        <f t="shared" si="15"/>
        <v>4240</v>
      </c>
      <c r="E28" s="67">
        <v>763</v>
      </c>
      <c r="F28" s="77">
        <v>447</v>
      </c>
      <c r="G28" s="76">
        <v>652</v>
      </c>
      <c r="H28" s="78">
        <v>1531</v>
      </c>
      <c r="I28" s="111">
        <v>847</v>
      </c>
      <c r="J28" s="79">
        <f t="shared" si="16"/>
        <v>5381</v>
      </c>
      <c r="K28" s="97">
        <f t="shared" si="17"/>
        <v>2529</v>
      </c>
      <c r="L28" s="97">
        <f t="shared" si="18"/>
        <v>2852</v>
      </c>
      <c r="M28" s="112">
        <v>353</v>
      </c>
      <c r="N28" s="76">
        <v>150</v>
      </c>
      <c r="O28" s="76">
        <v>790</v>
      </c>
      <c r="P28" s="76">
        <v>306</v>
      </c>
      <c r="Q28" s="76">
        <v>930</v>
      </c>
      <c r="R28" s="76">
        <v>595</v>
      </c>
      <c r="S28" s="76">
        <v>837</v>
      </c>
      <c r="T28" s="76">
        <v>333</v>
      </c>
      <c r="U28" s="76">
        <v>479</v>
      </c>
      <c r="V28" s="100">
        <v>608</v>
      </c>
    </row>
    <row r="29" spans="2:22" x14ac:dyDescent="0.25">
      <c r="B29" s="56" t="s">
        <v>26</v>
      </c>
      <c r="C29" s="110">
        <v>548</v>
      </c>
      <c r="D29" s="66">
        <f t="shared" si="15"/>
        <v>1232</v>
      </c>
      <c r="E29" s="67">
        <v>190</v>
      </c>
      <c r="F29" s="77">
        <v>388</v>
      </c>
      <c r="G29" s="76">
        <v>19</v>
      </c>
      <c r="H29" s="78">
        <v>0</v>
      </c>
      <c r="I29" s="111">
        <v>635</v>
      </c>
      <c r="J29" s="79">
        <f t="shared" si="16"/>
        <v>6619</v>
      </c>
      <c r="K29" s="97">
        <f t="shared" si="17"/>
        <v>2476</v>
      </c>
      <c r="L29" s="97">
        <f t="shared" si="18"/>
        <v>4143</v>
      </c>
      <c r="M29" s="112">
        <v>583</v>
      </c>
      <c r="N29" s="76">
        <v>957</v>
      </c>
      <c r="O29" s="76">
        <v>83</v>
      </c>
      <c r="P29" s="76">
        <v>431</v>
      </c>
      <c r="Q29" s="76">
        <v>422</v>
      </c>
      <c r="R29" s="76">
        <v>606</v>
      </c>
      <c r="S29" s="76">
        <v>838</v>
      </c>
      <c r="T29" s="76">
        <v>765</v>
      </c>
      <c r="U29" s="76">
        <v>1295</v>
      </c>
      <c r="V29" s="100">
        <v>639</v>
      </c>
    </row>
    <row r="30" spans="2:22" x14ac:dyDescent="0.25">
      <c r="B30" s="56" t="s">
        <v>27</v>
      </c>
      <c r="C30" s="110">
        <v>40</v>
      </c>
      <c r="D30" s="66">
        <f t="shared" si="15"/>
        <v>158</v>
      </c>
      <c r="E30" s="67">
        <v>50</v>
      </c>
      <c r="F30" s="77">
        <v>100</v>
      </c>
      <c r="G30" s="76">
        <v>8</v>
      </c>
      <c r="H30" s="78">
        <v>0</v>
      </c>
      <c r="I30" s="111">
        <v>0</v>
      </c>
      <c r="J30" s="79">
        <f t="shared" si="16"/>
        <v>811</v>
      </c>
      <c r="K30" s="97">
        <f t="shared" si="17"/>
        <v>136</v>
      </c>
      <c r="L30" s="97">
        <f t="shared" si="18"/>
        <v>675</v>
      </c>
      <c r="M30" s="112">
        <v>38</v>
      </c>
      <c r="N30" s="76">
        <v>8</v>
      </c>
      <c r="O30" s="76">
        <v>0</v>
      </c>
      <c r="P30" s="76">
        <v>4</v>
      </c>
      <c r="Q30" s="76">
        <v>86</v>
      </c>
      <c r="R30" s="76">
        <v>308</v>
      </c>
      <c r="S30" s="76">
        <v>60</v>
      </c>
      <c r="T30" s="76">
        <v>155</v>
      </c>
      <c r="U30" s="76">
        <v>40</v>
      </c>
      <c r="V30" s="100">
        <v>112</v>
      </c>
    </row>
    <row r="31" spans="2:22" x14ac:dyDescent="0.25">
      <c r="B31" s="56" t="s">
        <v>28</v>
      </c>
      <c r="C31" s="110">
        <v>442</v>
      </c>
      <c r="D31" s="66">
        <f t="shared" si="15"/>
        <v>1132</v>
      </c>
      <c r="E31" s="67">
        <v>335</v>
      </c>
      <c r="F31" s="77">
        <v>414</v>
      </c>
      <c r="G31" s="76">
        <v>68</v>
      </c>
      <c r="H31" s="78">
        <v>245</v>
      </c>
      <c r="I31" s="111">
        <v>70</v>
      </c>
      <c r="J31" s="79">
        <f t="shared" si="16"/>
        <v>1995</v>
      </c>
      <c r="K31" s="97">
        <f t="shared" si="17"/>
        <v>1161</v>
      </c>
      <c r="L31" s="97">
        <f t="shared" si="18"/>
        <v>834</v>
      </c>
      <c r="M31" s="112">
        <v>235</v>
      </c>
      <c r="N31" s="76">
        <v>105</v>
      </c>
      <c r="O31" s="76">
        <v>169</v>
      </c>
      <c r="P31" s="76">
        <v>209</v>
      </c>
      <c r="Q31" s="76">
        <v>443</v>
      </c>
      <c r="R31" s="76">
        <v>406</v>
      </c>
      <c r="S31" s="76">
        <v>124</v>
      </c>
      <c r="T31" s="76">
        <v>69</v>
      </c>
      <c r="U31" s="76">
        <v>79</v>
      </c>
      <c r="V31" s="100">
        <v>156</v>
      </c>
    </row>
    <row r="32" spans="2:22" x14ac:dyDescent="0.25">
      <c r="B32" s="56" t="s">
        <v>29</v>
      </c>
      <c r="C32" s="110">
        <v>480</v>
      </c>
      <c r="D32" s="66">
        <f t="shared" si="15"/>
        <v>2696</v>
      </c>
      <c r="E32" s="67">
        <v>515</v>
      </c>
      <c r="F32" s="77">
        <v>1032</v>
      </c>
      <c r="G32" s="76">
        <v>748</v>
      </c>
      <c r="H32" s="78">
        <v>186</v>
      </c>
      <c r="I32" s="111">
        <v>215</v>
      </c>
      <c r="J32" s="79">
        <f t="shared" si="16"/>
        <v>3868</v>
      </c>
      <c r="K32" s="97">
        <f t="shared" si="17"/>
        <v>2089</v>
      </c>
      <c r="L32" s="97">
        <f t="shared" si="18"/>
        <v>1779</v>
      </c>
      <c r="M32" s="112">
        <v>583</v>
      </c>
      <c r="N32" s="76">
        <v>266</v>
      </c>
      <c r="O32" s="76">
        <v>275</v>
      </c>
      <c r="P32" s="76">
        <v>527</v>
      </c>
      <c r="Q32" s="76">
        <v>438</v>
      </c>
      <c r="R32" s="76">
        <v>553</v>
      </c>
      <c r="S32" s="76">
        <v>469</v>
      </c>
      <c r="T32" s="76">
        <v>206</v>
      </c>
      <c r="U32" s="76">
        <v>0</v>
      </c>
      <c r="V32" s="100">
        <v>551</v>
      </c>
    </row>
    <row r="33" spans="2:22" x14ac:dyDescent="0.25">
      <c r="B33" s="56" t="s">
        <v>30</v>
      </c>
      <c r="C33" s="110">
        <v>1074</v>
      </c>
      <c r="D33" s="66">
        <f t="shared" si="15"/>
        <v>3348</v>
      </c>
      <c r="E33" s="67">
        <v>580</v>
      </c>
      <c r="F33" s="77">
        <v>1037</v>
      </c>
      <c r="G33" s="76">
        <v>566</v>
      </c>
      <c r="H33" s="78">
        <v>914</v>
      </c>
      <c r="I33" s="111">
        <v>251</v>
      </c>
      <c r="J33" s="79">
        <f t="shared" si="16"/>
        <v>3202</v>
      </c>
      <c r="K33" s="97">
        <f t="shared" si="17"/>
        <v>2176</v>
      </c>
      <c r="L33" s="97">
        <f t="shared" si="18"/>
        <v>1026</v>
      </c>
      <c r="M33" s="112">
        <v>204</v>
      </c>
      <c r="N33" s="76">
        <v>927</v>
      </c>
      <c r="O33" s="76">
        <v>115</v>
      </c>
      <c r="P33" s="76">
        <v>317</v>
      </c>
      <c r="Q33" s="76">
        <v>613</v>
      </c>
      <c r="R33" s="76">
        <v>307</v>
      </c>
      <c r="S33" s="76">
        <v>489</v>
      </c>
      <c r="T33" s="76">
        <v>112</v>
      </c>
      <c r="U33" s="76">
        <v>80</v>
      </c>
      <c r="V33" s="100">
        <v>38</v>
      </c>
    </row>
    <row r="34" spans="2:22" x14ac:dyDescent="0.25">
      <c r="B34" s="56"/>
      <c r="C34" s="53"/>
      <c r="D34" s="66"/>
      <c r="E34" s="67"/>
      <c r="F34" s="113"/>
      <c r="G34" s="53"/>
      <c r="H34" s="95"/>
      <c r="I34" s="114"/>
      <c r="J34" s="115"/>
      <c r="K34" s="97"/>
      <c r="L34" s="97"/>
      <c r="M34" s="116"/>
      <c r="N34" s="76"/>
      <c r="O34" s="53"/>
      <c r="P34" s="53"/>
      <c r="Q34" s="76"/>
      <c r="R34" s="53"/>
      <c r="S34" s="53"/>
      <c r="T34" s="53"/>
      <c r="U34" s="53"/>
      <c r="V34" s="117"/>
    </row>
    <row r="35" spans="2:22" x14ac:dyDescent="0.25">
      <c r="B35" s="56" t="s">
        <v>31</v>
      </c>
      <c r="C35" s="57">
        <f>SUM(C36:C38)</f>
        <v>1595</v>
      </c>
      <c r="D35" s="58">
        <f t="shared" ref="D35:D38" si="19">(E35+F35+G35+H35+I35)</f>
        <v>11283</v>
      </c>
      <c r="E35" s="59">
        <v>2903</v>
      </c>
      <c r="F35" s="104">
        <v>2360</v>
      </c>
      <c r="G35" s="57">
        <f>SUM(G36:G38)</f>
        <v>3156</v>
      </c>
      <c r="H35" s="105">
        <v>1774</v>
      </c>
      <c r="I35" s="106">
        <v>1090</v>
      </c>
      <c r="J35" s="107">
        <f>(M35+N35+O35+P35+Q35+R35+S35+T35+U35+V35)</f>
        <v>19930</v>
      </c>
      <c r="K35" s="63">
        <f>(M35+N35+O35+P35+Q35)</f>
        <v>8830</v>
      </c>
      <c r="L35" s="63">
        <f>(R35+S35+T35+U35+V35)</f>
        <v>11100</v>
      </c>
      <c r="M35" s="108">
        <v>538</v>
      </c>
      <c r="N35" s="57">
        <v>605</v>
      </c>
      <c r="O35" s="57">
        <v>3057</v>
      </c>
      <c r="P35" s="57">
        <v>2111</v>
      </c>
      <c r="Q35" s="57">
        <v>2519</v>
      </c>
      <c r="R35" s="57">
        <v>1573</v>
      </c>
      <c r="S35" s="57">
        <v>2451</v>
      </c>
      <c r="T35" s="57">
        <v>2408</v>
      </c>
      <c r="U35" s="57">
        <v>2320</v>
      </c>
      <c r="V35" s="109">
        <v>2348</v>
      </c>
    </row>
    <row r="36" spans="2:22" x14ac:dyDescent="0.25">
      <c r="B36" s="56" t="s">
        <v>32</v>
      </c>
      <c r="C36" s="110">
        <v>563</v>
      </c>
      <c r="D36" s="66">
        <f t="shared" si="19"/>
        <v>1421</v>
      </c>
      <c r="E36" s="67">
        <v>504</v>
      </c>
      <c r="F36" s="77">
        <v>498</v>
      </c>
      <c r="G36" s="76">
        <v>274</v>
      </c>
      <c r="H36" s="78">
        <v>50</v>
      </c>
      <c r="I36" s="111">
        <v>95</v>
      </c>
      <c r="J36" s="79">
        <f>(M36+N36+O36+P36+Q36+R36+S36+T36+U36+V36)</f>
        <v>1946</v>
      </c>
      <c r="K36" s="97">
        <f>(M36+N36+O36+P36+Q36)</f>
        <v>1119</v>
      </c>
      <c r="L36" s="97">
        <f>(R36+S36+T36+U36+V36)</f>
        <v>827</v>
      </c>
      <c r="M36" s="112">
        <v>90</v>
      </c>
      <c r="N36" s="76">
        <v>84</v>
      </c>
      <c r="O36" s="76">
        <v>285</v>
      </c>
      <c r="P36" s="76">
        <v>202</v>
      </c>
      <c r="Q36" s="76">
        <v>458</v>
      </c>
      <c r="R36" s="76">
        <v>55</v>
      </c>
      <c r="S36" s="76">
        <v>232</v>
      </c>
      <c r="T36" s="76">
        <v>226</v>
      </c>
      <c r="U36" s="76">
        <v>262</v>
      </c>
      <c r="V36" s="100">
        <v>52</v>
      </c>
    </row>
    <row r="37" spans="2:22" x14ac:dyDescent="0.25">
      <c r="B37" s="56" t="s">
        <v>33</v>
      </c>
      <c r="C37" s="110">
        <v>713</v>
      </c>
      <c r="D37" s="66">
        <f t="shared" si="19"/>
        <v>9539</v>
      </c>
      <c r="E37" s="67">
        <v>2399</v>
      </c>
      <c r="F37" s="77">
        <v>1862</v>
      </c>
      <c r="G37" s="76">
        <v>2807</v>
      </c>
      <c r="H37" s="78">
        <v>1481</v>
      </c>
      <c r="I37" s="111">
        <v>990</v>
      </c>
      <c r="J37" s="79">
        <f>(M37+N37+O37+P37+Q37+R37+S37+T37+U37+V37)</f>
        <v>15930</v>
      </c>
      <c r="K37" s="97">
        <f>(M37+N37+O37+P37+Q37)</f>
        <v>6215</v>
      </c>
      <c r="L37" s="97">
        <f>(R37+S37+T37+U37+V37)</f>
        <v>9715</v>
      </c>
      <c r="M37" s="112">
        <v>0</v>
      </c>
      <c r="N37" s="76">
        <v>479</v>
      </c>
      <c r="O37" s="76">
        <v>2051</v>
      </c>
      <c r="P37" s="76">
        <v>1794</v>
      </c>
      <c r="Q37" s="76">
        <v>1891</v>
      </c>
      <c r="R37" s="76">
        <v>1445</v>
      </c>
      <c r="S37" s="76">
        <v>2089</v>
      </c>
      <c r="T37" s="76">
        <v>2104</v>
      </c>
      <c r="U37" s="76">
        <v>2058</v>
      </c>
      <c r="V37" s="100">
        <v>2019</v>
      </c>
    </row>
    <row r="38" spans="2:22" x14ac:dyDescent="0.25">
      <c r="B38" s="56" t="s">
        <v>34</v>
      </c>
      <c r="C38" s="110">
        <v>319</v>
      </c>
      <c r="D38" s="66">
        <f t="shared" si="19"/>
        <v>323</v>
      </c>
      <c r="E38" s="67">
        <v>0</v>
      </c>
      <c r="F38" s="77">
        <v>0</v>
      </c>
      <c r="G38" s="76">
        <v>75</v>
      </c>
      <c r="H38" s="78">
        <v>243</v>
      </c>
      <c r="I38" s="111">
        <v>5</v>
      </c>
      <c r="J38" s="79">
        <f>(M38+N38+O38+P38+Q38+R38+S38+T38+U38+V38)</f>
        <v>2054</v>
      </c>
      <c r="K38" s="97">
        <f>(M38+N38+O38+P38+Q38)</f>
        <v>1496</v>
      </c>
      <c r="L38" s="97">
        <f>(R38+S38+T38+U38+V38)</f>
        <v>558</v>
      </c>
      <c r="M38" s="112">
        <v>448</v>
      </c>
      <c r="N38" s="76">
        <v>42</v>
      </c>
      <c r="O38" s="76">
        <v>721</v>
      </c>
      <c r="P38" s="76">
        <v>115</v>
      </c>
      <c r="Q38" s="76">
        <v>170</v>
      </c>
      <c r="R38" s="76">
        <v>73</v>
      </c>
      <c r="S38" s="76">
        <v>130</v>
      </c>
      <c r="T38" s="76">
        <v>78</v>
      </c>
      <c r="U38" s="76">
        <v>0</v>
      </c>
      <c r="V38" s="100">
        <v>277</v>
      </c>
    </row>
    <row r="39" spans="2:22" x14ac:dyDescent="0.25">
      <c r="B39" s="56"/>
      <c r="C39" s="53"/>
      <c r="D39" s="66"/>
      <c r="E39" s="67"/>
      <c r="F39" s="113"/>
      <c r="G39" s="53"/>
      <c r="H39" s="95"/>
      <c r="I39" s="114"/>
      <c r="J39" s="115"/>
      <c r="K39" s="97"/>
      <c r="L39" s="97"/>
      <c r="M39" s="116"/>
      <c r="N39" s="76"/>
      <c r="O39" s="53"/>
      <c r="P39" s="53"/>
      <c r="Q39" s="76"/>
      <c r="R39" s="53"/>
      <c r="S39" s="53"/>
      <c r="T39" s="53"/>
      <c r="U39" s="53"/>
      <c r="V39" s="117"/>
    </row>
    <row r="40" spans="2:22" x14ac:dyDescent="0.25">
      <c r="B40" s="56" t="s">
        <v>35</v>
      </c>
      <c r="C40" s="57">
        <f>SUM(C41:C43)</f>
        <v>308</v>
      </c>
      <c r="D40" s="58">
        <f t="shared" ref="D40:D43" si="20">(E40+F40+G40+H40+I40)</f>
        <v>1073</v>
      </c>
      <c r="E40" s="59">
        <v>6</v>
      </c>
      <c r="F40" s="104">
        <v>651</v>
      </c>
      <c r="G40" s="57">
        <f>SUM(G41:G43)</f>
        <v>0</v>
      </c>
      <c r="H40" s="105">
        <v>400</v>
      </c>
      <c r="I40" s="106">
        <v>16</v>
      </c>
      <c r="J40" s="107">
        <f>(M40+N40+O40+P40+Q40+R40+S40+T40+U40+V40)</f>
        <v>2592</v>
      </c>
      <c r="K40" s="63">
        <f>(M40+N40+O40+P40+Q40)</f>
        <v>1490</v>
      </c>
      <c r="L40" s="63">
        <f>(R40+S40+T40+U40+V40)</f>
        <v>1102</v>
      </c>
      <c r="M40" s="108">
        <v>160</v>
      </c>
      <c r="N40" s="57">
        <v>345</v>
      </c>
      <c r="O40" s="57">
        <v>322</v>
      </c>
      <c r="P40" s="57">
        <v>255</v>
      </c>
      <c r="Q40" s="57">
        <v>408</v>
      </c>
      <c r="R40" s="57">
        <v>288</v>
      </c>
      <c r="S40" s="57">
        <v>336</v>
      </c>
      <c r="T40" s="57">
        <v>239</v>
      </c>
      <c r="U40" s="57">
        <v>4</v>
      </c>
      <c r="V40" s="109">
        <v>235</v>
      </c>
    </row>
    <row r="41" spans="2:22" x14ac:dyDescent="0.25">
      <c r="B41" s="56" t="s">
        <v>36</v>
      </c>
      <c r="C41" s="110">
        <v>5</v>
      </c>
      <c r="D41" s="66">
        <f t="shared" si="20"/>
        <v>2</v>
      </c>
      <c r="E41" s="67">
        <v>0</v>
      </c>
      <c r="F41" s="77">
        <v>0</v>
      </c>
      <c r="G41" s="76">
        <v>0</v>
      </c>
      <c r="H41" s="78">
        <v>0</v>
      </c>
      <c r="I41" s="111">
        <v>2</v>
      </c>
      <c r="J41" s="79">
        <f>(M41+N41+O41+P41+Q41+R41+S41+T41+U41+V41)</f>
        <v>98</v>
      </c>
      <c r="K41" s="97">
        <f>(M41+N41+O41+P41+Q41)</f>
        <v>0</v>
      </c>
      <c r="L41" s="97">
        <f>(R41+S41+T41+U41+V41)</f>
        <v>98</v>
      </c>
      <c r="M41" s="112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73</v>
      </c>
      <c r="U41" s="76">
        <v>0</v>
      </c>
      <c r="V41" s="100">
        <v>25</v>
      </c>
    </row>
    <row r="42" spans="2:22" x14ac:dyDescent="0.25">
      <c r="B42" s="56" t="s">
        <v>37</v>
      </c>
      <c r="C42" s="110">
        <v>288</v>
      </c>
      <c r="D42" s="66">
        <f t="shared" si="20"/>
        <v>781</v>
      </c>
      <c r="E42" s="67">
        <v>0</v>
      </c>
      <c r="F42" s="77">
        <v>649</v>
      </c>
      <c r="G42" s="76">
        <v>0</v>
      </c>
      <c r="H42" s="78">
        <v>132</v>
      </c>
      <c r="I42" s="111">
        <v>0</v>
      </c>
      <c r="J42" s="79">
        <f>(M42+N42+O42+P42+Q42+R42+S42+T42+U42+V42)</f>
        <v>1471</v>
      </c>
      <c r="K42" s="97">
        <f>(M42+N42+O42+P42+Q42)</f>
        <v>1223</v>
      </c>
      <c r="L42" s="97">
        <f>(R42+S42+T42+U42+V42)</f>
        <v>248</v>
      </c>
      <c r="M42" s="112">
        <v>156</v>
      </c>
      <c r="N42" s="76">
        <v>271</v>
      </c>
      <c r="O42" s="76">
        <v>237</v>
      </c>
      <c r="P42" s="76">
        <v>181</v>
      </c>
      <c r="Q42" s="76">
        <v>378</v>
      </c>
      <c r="R42" s="76">
        <v>0</v>
      </c>
      <c r="S42" s="76">
        <v>92</v>
      </c>
      <c r="T42" s="76">
        <v>66</v>
      </c>
      <c r="U42" s="76">
        <v>0</v>
      </c>
      <c r="V42" s="100">
        <v>90</v>
      </c>
    </row>
    <row r="43" spans="2:22" x14ac:dyDescent="0.25">
      <c r="B43" s="56" t="s">
        <v>38</v>
      </c>
      <c r="C43" s="110">
        <v>15</v>
      </c>
      <c r="D43" s="66">
        <f t="shared" si="20"/>
        <v>290</v>
      </c>
      <c r="E43" s="67">
        <v>6</v>
      </c>
      <c r="F43" s="77">
        <v>2</v>
      </c>
      <c r="G43" s="76">
        <v>0</v>
      </c>
      <c r="H43" s="78">
        <v>268</v>
      </c>
      <c r="I43" s="111">
        <v>14</v>
      </c>
      <c r="J43" s="79">
        <f>(M43+N43+O43+P43+Q43+R43+S43+T43+U43+V43)</f>
        <v>1023</v>
      </c>
      <c r="K43" s="97">
        <f>(M43+N43+O43+P43+Q43)</f>
        <v>267</v>
      </c>
      <c r="L43" s="97">
        <f>(R43+S43+T43+U43+V43)</f>
        <v>756</v>
      </c>
      <c r="M43" s="112">
        <v>4</v>
      </c>
      <c r="N43" s="76">
        <v>74</v>
      </c>
      <c r="O43" s="76">
        <v>85</v>
      </c>
      <c r="P43" s="76">
        <v>74</v>
      </c>
      <c r="Q43" s="76">
        <v>30</v>
      </c>
      <c r="R43" s="76">
        <v>288</v>
      </c>
      <c r="S43" s="76">
        <v>244</v>
      </c>
      <c r="T43" s="76">
        <v>100</v>
      </c>
      <c r="U43" s="76">
        <v>4</v>
      </c>
      <c r="V43" s="100">
        <v>120</v>
      </c>
    </row>
    <row r="44" spans="2:22" x14ac:dyDescent="0.25">
      <c r="B44" s="56"/>
      <c r="C44" s="53"/>
      <c r="D44" s="66"/>
      <c r="E44" s="67"/>
      <c r="F44" s="113"/>
      <c r="G44" s="53"/>
      <c r="H44" s="95"/>
      <c r="I44" s="114"/>
      <c r="J44" s="115"/>
      <c r="K44" s="97"/>
      <c r="L44" s="97"/>
      <c r="M44" s="116"/>
      <c r="N44" s="76"/>
      <c r="O44" s="53"/>
      <c r="P44" s="53"/>
      <c r="Q44" s="76"/>
      <c r="R44" s="53"/>
      <c r="S44" s="53"/>
      <c r="T44" s="53"/>
      <c r="U44" s="53"/>
      <c r="V44" s="117"/>
    </row>
    <row r="45" spans="2:22" x14ac:dyDescent="0.25">
      <c r="B45" s="56" t="s">
        <v>39</v>
      </c>
      <c r="C45" s="57">
        <f>SUM(C46:C48)</f>
        <v>131</v>
      </c>
      <c r="D45" s="58">
        <f t="shared" ref="D45:D48" si="21">(E45+F45+G45+H45+I45)</f>
        <v>325</v>
      </c>
      <c r="E45" s="59">
        <v>85</v>
      </c>
      <c r="F45" s="104">
        <v>94</v>
      </c>
      <c r="G45" s="57">
        <f>SUM(G46:G48)</f>
        <v>4</v>
      </c>
      <c r="H45" s="105">
        <v>14</v>
      </c>
      <c r="I45" s="106">
        <v>128</v>
      </c>
      <c r="J45" s="107">
        <f>(M45+N45+O45+P45+Q45+R45+S45+T45+U45+V45)</f>
        <v>1908</v>
      </c>
      <c r="K45" s="63">
        <f>(M45+N45+O45+P45+Q45)</f>
        <v>985</v>
      </c>
      <c r="L45" s="63">
        <f>(R45+S45+T45+U45+V45)</f>
        <v>923</v>
      </c>
      <c r="M45" s="108">
        <v>77</v>
      </c>
      <c r="N45" s="57">
        <v>101</v>
      </c>
      <c r="O45" s="57">
        <v>52</v>
      </c>
      <c r="P45" s="57">
        <v>247</v>
      </c>
      <c r="Q45" s="57">
        <v>508</v>
      </c>
      <c r="R45" s="57">
        <v>183</v>
      </c>
      <c r="S45" s="57">
        <v>107</v>
      </c>
      <c r="T45" s="57">
        <v>269</v>
      </c>
      <c r="U45" s="57">
        <v>202</v>
      </c>
      <c r="V45" s="109">
        <v>162</v>
      </c>
    </row>
    <row r="46" spans="2:22" x14ac:dyDescent="0.25">
      <c r="B46" s="56" t="s">
        <v>40</v>
      </c>
      <c r="C46" s="110">
        <v>29</v>
      </c>
      <c r="D46" s="66">
        <f t="shared" si="21"/>
        <v>97</v>
      </c>
      <c r="E46" s="67">
        <v>5</v>
      </c>
      <c r="F46" s="77">
        <v>20</v>
      </c>
      <c r="G46" s="76">
        <v>0</v>
      </c>
      <c r="H46" s="78">
        <v>6</v>
      </c>
      <c r="I46" s="111">
        <v>66</v>
      </c>
      <c r="J46" s="79">
        <f>(M46+N46+O46+P46+Q46+R46+S46+T46+U46+V46)</f>
        <v>135</v>
      </c>
      <c r="K46" s="97">
        <f>(M46+N46+O46+P46+Q46)</f>
        <v>96</v>
      </c>
      <c r="L46" s="97">
        <f>(R46+S46+T46+U46+V46)</f>
        <v>39</v>
      </c>
      <c r="M46" s="112">
        <v>75</v>
      </c>
      <c r="N46" s="76">
        <v>9</v>
      </c>
      <c r="O46" s="76">
        <v>2</v>
      </c>
      <c r="P46" s="76">
        <v>0</v>
      </c>
      <c r="Q46" s="76">
        <v>10</v>
      </c>
      <c r="R46" s="76">
        <v>20</v>
      </c>
      <c r="S46" s="76">
        <v>0</v>
      </c>
      <c r="T46" s="76">
        <v>12</v>
      </c>
      <c r="U46" s="76">
        <v>7</v>
      </c>
      <c r="V46" s="100">
        <v>0</v>
      </c>
    </row>
    <row r="47" spans="2:22" x14ac:dyDescent="0.25">
      <c r="B47" s="56" t="s">
        <v>41</v>
      </c>
      <c r="C47" s="110">
        <v>0</v>
      </c>
      <c r="D47" s="66">
        <f t="shared" si="21"/>
        <v>0</v>
      </c>
      <c r="E47" s="67">
        <v>0</v>
      </c>
      <c r="F47" s="77">
        <v>0</v>
      </c>
      <c r="G47" s="76">
        <v>0</v>
      </c>
      <c r="H47" s="78">
        <v>0</v>
      </c>
      <c r="I47" s="111">
        <v>0</v>
      </c>
      <c r="J47" s="79">
        <f>(M47+N47+O47+P47+Q47+R47+S47+T47+U47+V47)</f>
        <v>82</v>
      </c>
      <c r="K47" s="97">
        <f>(M47+N47+O47+P47+Q47)</f>
        <v>30</v>
      </c>
      <c r="L47" s="97">
        <f>(R47+S47+T47+U47+V47)</f>
        <v>52</v>
      </c>
      <c r="M47" s="112">
        <v>0</v>
      </c>
      <c r="N47" s="76">
        <v>0</v>
      </c>
      <c r="O47" s="76">
        <v>30</v>
      </c>
      <c r="P47" s="76">
        <v>0</v>
      </c>
      <c r="Q47" s="76">
        <v>0</v>
      </c>
      <c r="R47" s="76">
        <v>6</v>
      </c>
      <c r="S47" s="76">
        <v>3</v>
      </c>
      <c r="T47" s="76">
        <v>0</v>
      </c>
      <c r="U47" s="76">
        <v>43</v>
      </c>
      <c r="V47" s="100">
        <v>0</v>
      </c>
    </row>
    <row r="48" spans="2:22" x14ac:dyDescent="0.25">
      <c r="B48" s="56" t="s">
        <v>42</v>
      </c>
      <c r="C48" s="110">
        <v>102</v>
      </c>
      <c r="D48" s="66">
        <f t="shared" si="21"/>
        <v>228</v>
      </c>
      <c r="E48" s="67">
        <v>80</v>
      </c>
      <c r="F48" s="77">
        <v>74</v>
      </c>
      <c r="G48" s="76">
        <v>4</v>
      </c>
      <c r="H48" s="78">
        <v>8</v>
      </c>
      <c r="I48" s="111">
        <v>62</v>
      </c>
      <c r="J48" s="79">
        <f>(M48+N48+O48+P48+Q48+R48+S48+T48+U48+V48)</f>
        <v>1691</v>
      </c>
      <c r="K48" s="97">
        <f>(M48+N48+O48+P48+Q48)</f>
        <v>859</v>
      </c>
      <c r="L48" s="97">
        <f>(R48+S48+T48+U48+V48)</f>
        <v>832</v>
      </c>
      <c r="M48" s="112">
        <v>2</v>
      </c>
      <c r="N48" s="76">
        <v>92</v>
      </c>
      <c r="O48" s="76">
        <v>20</v>
      </c>
      <c r="P48" s="76">
        <v>247</v>
      </c>
      <c r="Q48" s="76">
        <v>498</v>
      </c>
      <c r="R48" s="76">
        <v>157</v>
      </c>
      <c r="S48" s="76">
        <v>104</v>
      </c>
      <c r="T48" s="76">
        <v>257</v>
      </c>
      <c r="U48" s="76">
        <v>152</v>
      </c>
      <c r="V48" s="100">
        <v>162</v>
      </c>
    </row>
    <row r="49" spans="2:22" x14ac:dyDescent="0.25">
      <c r="B49" s="56"/>
      <c r="C49" s="53"/>
      <c r="D49" s="66"/>
      <c r="E49" s="67"/>
      <c r="F49" s="113"/>
      <c r="G49" s="53"/>
      <c r="H49" s="95"/>
      <c r="I49" s="114"/>
      <c r="J49" s="115"/>
      <c r="K49" s="97"/>
      <c r="L49" s="97"/>
      <c r="M49" s="116"/>
      <c r="N49" s="76"/>
      <c r="O49" s="53"/>
      <c r="P49" s="53"/>
      <c r="Q49" s="76"/>
      <c r="R49" s="53"/>
      <c r="S49" s="53"/>
      <c r="T49" s="53"/>
      <c r="U49" s="53"/>
      <c r="V49" s="117"/>
    </row>
    <row r="50" spans="2:22" x14ac:dyDescent="0.25">
      <c r="B50" s="56" t="s">
        <v>43</v>
      </c>
      <c r="C50" s="57">
        <f>SUM(C51:C55)</f>
        <v>2</v>
      </c>
      <c r="D50" s="58">
        <f t="shared" ref="D50:D55" si="22">(E50+F50+G50+H50+I50)</f>
        <v>849</v>
      </c>
      <c r="E50" s="59">
        <v>149</v>
      </c>
      <c r="F50" s="104">
        <v>127</v>
      </c>
      <c r="G50" s="57">
        <f>SUM(G51:G55)</f>
        <v>470</v>
      </c>
      <c r="H50" s="105">
        <v>13</v>
      </c>
      <c r="I50" s="106">
        <v>90</v>
      </c>
      <c r="J50" s="107">
        <f t="shared" ref="J50:J55" si="23">(M50+N50+O50+P50+Q50+R50+S50+T50+U50+V50)</f>
        <v>1432</v>
      </c>
      <c r="K50" s="63">
        <f t="shared" ref="K50:K55" si="24">(M50+N50+O50+P50+Q50)</f>
        <v>642</v>
      </c>
      <c r="L50" s="63">
        <f t="shared" ref="L50:L55" si="25">(R50+S50+T50+U50+V50)</f>
        <v>790</v>
      </c>
      <c r="M50" s="108">
        <v>20</v>
      </c>
      <c r="N50" s="57">
        <v>344</v>
      </c>
      <c r="O50" s="57">
        <v>114</v>
      </c>
      <c r="P50" s="57">
        <v>6</v>
      </c>
      <c r="Q50" s="57">
        <v>158</v>
      </c>
      <c r="R50" s="57">
        <v>139</v>
      </c>
      <c r="S50" s="57">
        <v>210</v>
      </c>
      <c r="T50" s="57">
        <v>116</v>
      </c>
      <c r="U50" s="57">
        <v>240</v>
      </c>
      <c r="V50" s="109">
        <v>85</v>
      </c>
    </row>
    <row r="51" spans="2:22" x14ac:dyDescent="0.25">
      <c r="B51" s="56" t="s">
        <v>44</v>
      </c>
      <c r="C51" s="110">
        <v>0</v>
      </c>
      <c r="D51" s="66">
        <f t="shared" si="22"/>
        <v>0</v>
      </c>
      <c r="E51" s="67">
        <v>0</v>
      </c>
      <c r="F51" s="77">
        <v>0</v>
      </c>
      <c r="G51" s="76">
        <v>0</v>
      </c>
      <c r="H51" s="78">
        <v>0</v>
      </c>
      <c r="I51" s="111">
        <v>0</v>
      </c>
      <c r="J51" s="79">
        <f t="shared" si="23"/>
        <v>97</v>
      </c>
      <c r="K51" s="97">
        <f t="shared" si="24"/>
        <v>39</v>
      </c>
      <c r="L51" s="97">
        <f t="shared" si="25"/>
        <v>58</v>
      </c>
      <c r="M51" s="112">
        <v>0</v>
      </c>
      <c r="N51" s="76">
        <v>2</v>
      </c>
      <c r="O51" s="76">
        <v>8</v>
      </c>
      <c r="P51" s="76">
        <v>4</v>
      </c>
      <c r="Q51" s="76">
        <v>25</v>
      </c>
      <c r="R51" s="76">
        <v>0</v>
      </c>
      <c r="S51" s="76">
        <v>54</v>
      </c>
      <c r="T51" s="76">
        <v>4</v>
      </c>
      <c r="U51" s="76">
        <v>0</v>
      </c>
      <c r="V51" s="100">
        <v>0</v>
      </c>
    </row>
    <row r="52" spans="2:22" x14ac:dyDescent="0.25">
      <c r="B52" s="56" t="s">
        <v>45</v>
      </c>
      <c r="C52" s="110">
        <v>0</v>
      </c>
      <c r="D52" s="66">
        <f t="shared" si="22"/>
        <v>746</v>
      </c>
      <c r="E52" s="67">
        <v>144</v>
      </c>
      <c r="F52" s="77">
        <v>53</v>
      </c>
      <c r="G52" s="76">
        <v>468</v>
      </c>
      <c r="H52" s="78">
        <v>13</v>
      </c>
      <c r="I52" s="111">
        <v>68</v>
      </c>
      <c r="J52" s="79">
        <f t="shared" si="23"/>
        <v>1249</v>
      </c>
      <c r="K52" s="97">
        <f t="shared" si="24"/>
        <v>563</v>
      </c>
      <c r="L52" s="97">
        <f t="shared" si="25"/>
        <v>686</v>
      </c>
      <c r="M52" s="112">
        <v>0</v>
      </c>
      <c r="N52" s="76">
        <v>342</v>
      </c>
      <c r="O52" s="76">
        <v>95</v>
      </c>
      <c r="P52" s="76">
        <v>2</v>
      </c>
      <c r="Q52" s="76">
        <v>124</v>
      </c>
      <c r="R52" s="76">
        <v>133</v>
      </c>
      <c r="S52" s="76">
        <v>154</v>
      </c>
      <c r="T52" s="76">
        <v>76</v>
      </c>
      <c r="U52" s="76">
        <v>238</v>
      </c>
      <c r="V52" s="100">
        <v>85</v>
      </c>
    </row>
    <row r="53" spans="2:22" x14ac:dyDescent="0.25">
      <c r="B53" s="56" t="s">
        <v>46</v>
      </c>
      <c r="C53" s="110">
        <v>0</v>
      </c>
      <c r="D53" s="66">
        <f t="shared" si="22"/>
        <v>2</v>
      </c>
      <c r="E53" s="67">
        <v>0</v>
      </c>
      <c r="F53" s="77">
        <v>0</v>
      </c>
      <c r="G53" s="76">
        <v>2</v>
      </c>
      <c r="H53" s="78">
        <v>0</v>
      </c>
      <c r="I53" s="111">
        <v>0</v>
      </c>
      <c r="J53" s="79">
        <f t="shared" si="23"/>
        <v>49</v>
      </c>
      <c r="K53" s="97">
        <f t="shared" si="24"/>
        <v>11</v>
      </c>
      <c r="L53" s="97">
        <f t="shared" si="25"/>
        <v>38</v>
      </c>
      <c r="M53" s="112">
        <v>0</v>
      </c>
      <c r="N53" s="76">
        <v>0</v>
      </c>
      <c r="O53" s="76">
        <v>11</v>
      </c>
      <c r="P53" s="76">
        <v>0</v>
      </c>
      <c r="Q53" s="76">
        <v>0</v>
      </c>
      <c r="R53" s="76">
        <v>0</v>
      </c>
      <c r="S53" s="76">
        <v>0</v>
      </c>
      <c r="T53" s="76">
        <v>36</v>
      </c>
      <c r="U53" s="76">
        <v>2</v>
      </c>
      <c r="V53" s="100">
        <v>0</v>
      </c>
    </row>
    <row r="54" spans="2:22" x14ac:dyDescent="0.25">
      <c r="B54" s="56" t="s">
        <v>47</v>
      </c>
      <c r="C54" s="110">
        <v>2</v>
      </c>
      <c r="D54" s="66">
        <f t="shared" si="22"/>
        <v>61</v>
      </c>
      <c r="E54" s="67">
        <v>5</v>
      </c>
      <c r="F54" s="77">
        <v>34</v>
      </c>
      <c r="G54" s="76">
        <v>0</v>
      </c>
      <c r="H54" s="78">
        <v>0</v>
      </c>
      <c r="I54" s="111">
        <v>22</v>
      </c>
      <c r="J54" s="79">
        <f t="shared" si="23"/>
        <v>37</v>
      </c>
      <c r="K54" s="97">
        <f t="shared" si="24"/>
        <v>29</v>
      </c>
      <c r="L54" s="97">
        <f t="shared" si="25"/>
        <v>8</v>
      </c>
      <c r="M54" s="112">
        <v>20</v>
      </c>
      <c r="N54" s="76">
        <v>0</v>
      </c>
      <c r="O54" s="76">
        <v>0</v>
      </c>
      <c r="P54" s="76">
        <v>0</v>
      </c>
      <c r="Q54" s="76">
        <v>9</v>
      </c>
      <c r="R54" s="76">
        <v>6</v>
      </c>
      <c r="S54" s="76">
        <v>2</v>
      </c>
      <c r="T54" s="76">
        <v>0</v>
      </c>
      <c r="U54" s="76">
        <v>0</v>
      </c>
      <c r="V54" s="100">
        <v>0</v>
      </c>
    </row>
    <row r="55" spans="2:22" x14ac:dyDescent="0.25">
      <c r="B55" s="56" t="s">
        <v>48</v>
      </c>
      <c r="C55" s="110">
        <v>0</v>
      </c>
      <c r="D55" s="66">
        <f t="shared" si="22"/>
        <v>40</v>
      </c>
      <c r="E55" s="67">
        <v>0</v>
      </c>
      <c r="F55" s="77">
        <v>40</v>
      </c>
      <c r="G55" s="76">
        <v>0</v>
      </c>
      <c r="H55" s="78">
        <v>0</v>
      </c>
      <c r="I55" s="111">
        <v>0</v>
      </c>
      <c r="J55" s="79">
        <f t="shared" si="23"/>
        <v>0</v>
      </c>
      <c r="K55" s="97">
        <f t="shared" si="24"/>
        <v>0</v>
      </c>
      <c r="L55" s="97">
        <f t="shared" si="25"/>
        <v>0</v>
      </c>
      <c r="M55" s="112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100">
        <v>0</v>
      </c>
    </row>
    <row r="56" spans="2:22" x14ac:dyDescent="0.25">
      <c r="B56" s="56"/>
      <c r="C56" s="53"/>
      <c r="D56" s="66"/>
      <c r="E56" s="67"/>
      <c r="F56" s="113"/>
      <c r="G56" s="53"/>
      <c r="H56" s="95"/>
      <c r="I56" s="114"/>
      <c r="J56" s="115"/>
      <c r="K56" s="97"/>
      <c r="L56" s="97"/>
      <c r="M56" s="116"/>
      <c r="N56" s="76"/>
      <c r="O56" s="53"/>
      <c r="P56" s="53"/>
      <c r="Q56" s="76"/>
      <c r="R56" s="53"/>
      <c r="S56" s="53"/>
      <c r="T56" s="53"/>
      <c r="U56" s="53"/>
      <c r="V56" s="117"/>
    </row>
    <row r="57" spans="2:22" x14ac:dyDescent="0.25">
      <c r="B57" s="56" t="s">
        <v>49</v>
      </c>
      <c r="C57" s="57">
        <f>SUM(C58:C65)</f>
        <v>238</v>
      </c>
      <c r="D57" s="58">
        <f t="shared" ref="D57:D61" si="26">(E57+F57+G57+H57+I57)</f>
        <v>1251</v>
      </c>
      <c r="E57" s="59">
        <v>214</v>
      </c>
      <c r="F57" s="104">
        <v>601</v>
      </c>
      <c r="G57" s="57">
        <f>SUM(G58:G61)</f>
        <v>294</v>
      </c>
      <c r="H57" s="105">
        <v>42</v>
      </c>
      <c r="I57" s="106">
        <v>100</v>
      </c>
      <c r="J57" s="107">
        <f>(M57+N57+O57+P57+Q57+R57+S57+T57+U57+V57)</f>
        <v>5579</v>
      </c>
      <c r="K57" s="63">
        <f>(M57+N57+O57+P57+Q57)</f>
        <v>2592</v>
      </c>
      <c r="L57" s="63">
        <f>(R57+S57+T57+U57+V57)</f>
        <v>2987</v>
      </c>
      <c r="M57" s="108">
        <v>199</v>
      </c>
      <c r="N57" s="57">
        <v>283</v>
      </c>
      <c r="O57" s="57">
        <v>373</v>
      </c>
      <c r="P57" s="57">
        <v>991</v>
      </c>
      <c r="Q57" s="57">
        <v>746</v>
      </c>
      <c r="R57" s="57">
        <v>871</v>
      </c>
      <c r="S57" s="57">
        <v>595</v>
      </c>
      <c r="T57" s="57">
        <v>617</v>
      </c>
      <c r="U57" s="57">
        <v>612</v>
      </c>
      <c r="V57" s="118">
        <v>292</v>
      </c>
    </row>
    <row r="58" spans="2:22" x14ac:dyDescent="0.25">
      <c r="B58" s="56" t="s">
        <v>50</v>
      </c>
      <c r="C58" s="110">
        <v>0</v>
      </c>
      <c r="D58" s="66">
        <f t="shared" si="26"/>
        <v>150</v>
      </c>
      <c r="E58" s="67">
        <v>0</v>
      </c>
      <c r="F58" s="77">
        <v>0</v>
      </c>
      <c r="G58" s="76">
        <v>54</v>
      </c>
      <c r="H58" s="78">
        <v>0</v>
      </c>
      <c r="I58" s="111">
        <v>96</v>
      </c>
      <c r="J58" s="79">
        <f>(M58+N58+O58+P58+Q58+R58+S58+T58+U58+V58)</f>
        <v>507</v>
      </c>
      <c r="K58" s="97">
        <f>(M58+N58+O58+P58+Q58)</f>
        <v>445</v>
      </c>
      <c r="L58" s="97">
        <f>(R58+S58+T58+U58+V58)</f>
        <v>62</v>
      </c>
      <c r="M58" s="112">
        <v>41</v>
      </c>
      <c r="N58" s="76">
        <v>96</v>
      </c>
      <c r="O58" s="76">
        <v>30</v>
      </c>
      <c r="P58" s="76">
        <v>126</v>
      </c>
      <c r="Q58" s="76">
        <v>152</v>
      </c>
      <c r="R58" s="76">
        <v>60</v>
      </c>
      <c r="S58" s="76">
        <v>2</v>
      </c>
      <c r="T58" s="76">
        <v>0</v>
      </c>
      <c r="U58" s="76">
        <v>0</v>
      </c>
      <c r="V58" s="100">
        <v>0</v>
      </c>
    </row>
    <row r="59" spans="2:22" x14ac:dyDescent="0.25">
      <c r="B59" s="56" t="s">
        <v>51</v>
      </c>
      <c r="C59" s="110">
        <v>150</v>
      </c>
      <c r="D59" s="66">
        <f t="shared" si="26"/>
        <v>96</v>
      </c>
      <c r="E59" s="67">
        <v>92</v>
      </c>
      <c r="F59" s="77">
        <v>2</v>
      </c>
      <c r="G59" s="76">
        <v>0</v>
      </c>
      <c r="H59" s="78">
        <v>2</v>
      </c>
      <c r="I59" s="111">
        <v>0</v>
      </c>
      <c r="J59" s="79">
        <f>(M59+N59+O59+P59+Q59+R59+S59+T59+U59+V59)</f>
        <v>359</v>
      </c>
      <c r="K59" s="97">
        <f>(M59+N59+O59+P59+Q59)</f>
        <v>155</v>
      </c>
      <c r="L59" s="97">
        <f>(R59+S59+T59+U59+V59)</f>
        <v>204</v>
      </c>
      <c r="M59" s="112">
        <v>86</v>
      </c>
      <c r="N59" s="76">
        <v>0</v>
      </c>
      <c r="O59" s="76">
        <v>59</v>
      </c>
      <c r="P59" s="76">
        <v>0</v>
      </c>
      <c r="Q59" s="76">
        <v>10</v>
      </c>
      <c r="R59" s="76">
        <v>77</v>
      </c>
      <c r="S59" s="76">
        <v>115</v>
      </c>
      <c r="T59" s="76">
        <v>10</v>
      </c>
      <c r="U59" s="76">
        <v>2</v>
      </c>
      <c r="V59" s="100">
        <v>0</v>
      </c>
    </row>
    <row r="60" spans="2:22" x14ac:dyDescent="0.25">
      <c r="B60" s="56" t="s">
        <v>52</v>
      </c>
      <c r="C60" s="110">
        <v>44</v>
      </c>
      <c r="D60" s="66">
        <f t="shared" si="26"/>
        <v>894</v>
      </c>
      <c r="E60" s="67">
        <v>56</v>
      </c>
      <c r="F60" s="77">
        <v>594</v>
      </c>
      <c r="G60" s="76">
        <v>240</v>
      </c>
      <c r="H60" s="78">
        <v>0</v>
      </c>
      <c r="I60" s="111">
        <v>4</v>
      </c>
      <c r="J60" s="79">
        <f>(M60+N60+O60+P60+Q60+R60+S60+T60+U60+V60)</f>
        <v>2200</v>
      </c>
      <c r="K60" s="97">
        <f>(M60+N60+O60+P60+Q60)</f>
        <v>995</v>
      </c>
      <c r="L60" s="97">
        <f>(R60+S60+T60+U60+V60)</f>
        <v>1205</v>
      </c>
      <c r="M60" s="112">
        <v>55</v>
      </c>
      <c r="N60" s="76">
        <v>140</v>
      </c>
      <c r="O60" s="76">
        <v>244</v>
      </c>
      <c r="P60" s="76">
        <v>381</v>
      </c>
      <c r="Q60" s="76">
        <v>175</v>
      </c>
      <c r="R60" s="76">
        <v>249</v>
      </c>
      <c r="S60" s="76">
        <v>202</v>
      </c>
      <c r="T60" s="76">
        <v>259</v>
      </c>
      <c r="U60" s="76">
        <v>386</v>
      </c>
      <c r="V60" s="100">
        <v>109</v>
      </c>
    </row>
    <row r="61" spans="2:22" x14ac:dyDescent="0.25">
      <c r="B61" s="56" t="s">
        <v>53</v>
      </c>
      <c r="C61" s="110">
        <v>44</v>
      </c>
      <c r="D61" s="66">
        <f t="shared" si="26"/>
        <v>111</v>
      </c>
      <c r="E61" s="67">
        <v>66</v>
      </c>
      <c r="F61" s="77">
        <v>5</v>
      </c>
      <c r="G61" s="76">
        <v>0</v>
      </c>
      <c r="H61" s="78">
        <v>40</v>
      </c>
      <c r="I61" s="111">
        <v>0</v>
      </c>
      <c r="J61" s="79">
        <f>(M61+N61+O61+P61+Q61+R61+S61+T61+U61+V61)</f>
        <v>2513</v>
      </c>
      <c r="K61" s="97">
        <f>(M61+N61+O61+P61+Q61)</f>
        <v>997</v>
      </c>
      <c r="L61" s="97">
        <f>(R61+S61+T61+U61+V61)</f>
        <v>1516</v>
      </c>
      <c r="M61" s="112">
        <v>17</v>
      </c>
      <c r="N61" s="76">
        <v>47</v>
      </c>
      <c r="O61" s="76">
        <v>40</v>
      </c>
      <c r="P61" s="76">
        <v>484</v>
      </c>
      <c r="Q61" s="76">
        <v>409</v>
      </c>
      <c r="R61" s="76">
        <v>485</v>
      </c>
      <c r="S61" s="76">
        <v>276</v>
      </c>
      <c r="T61" s="76">
        <v>348</v>
      </c>
      <c r="U61" s="76">
        <v>224</v>
      </c>
      <c r="V61" s="100">
        <v>183</v>
      </c>
    </row>
    <row r="62" spans="2:22" ht="15.75" thickBot="1" x14ac:dyDescent="0.3">
      <c r="B62" s="119"/>
      <c r="C62" s="120"/>
      <c r="D62" s="121"/>
      <c r="E62" s="122"/>
      <c r="F62" s="123"/>
      <c r="G62" s="124"/>
      <c r="H62" s="125"/>
      <c r="I62" s="126"/>
      <c r="J62" s="127"/>
      <c r="K62" s="121"/>
      <c r="L62" s="121"/>
      <c r="M62" s="128"/>
      <c r="N62" s="129"/>
      <c r="O62" s="130"/>
      <c r="P62" s="129"/>
      <c r="Q62" s="129"/>
      <c r="R62" s="129"/>
      <c r="S62" s="123"/>
      <c r="T62" s="129"/>
      <c r="U62" s="129"/>
      <c r="V62" s="131"/>
    </row>
    <row r="63" spans="2:22" ht="15.75" thickTop="1" x14ac:dyDescent="0.25"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2"/>
    </row>
    <row r="64" spans="2:22" x14ac:dyDescent="0.25">
      <c r="B64" s="133" t="s">
        <v>54</v>
      </c>
      <c r="C64" s="133"/>
      <c r="D64" s="133"/>
      <c r="E64" s="133"/>
      <c r="F64" s="133"/>
      <c r="G64" s="133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2"/>
    </row>
    <row r="65" spans="2:22" x14ac:dyDescent="0.25">
      <c r="B65" s="133" t="s">
        <v>55</v>
      </c>
      <c r="C65" s="133"/>
      <c r="D65" s="133"/>
      <c r="E65" s="133"/>
      <c r="F65" s="133"/>
      <c r="G65" s="133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A97C69-5170-4300-B9BA-89071F6606E5}"/>
</file>

<file path=customXml/itemProps2.xml><?xml version="1.0" encoding="utf-8"?>
<ds:datastoreItem xmlns:ds="http://schemas.openxmlformats.org/officeDocument/2006/customXml" ds:itemID="{A13355B2-C565-4266-9D2E-3B4173E6D529}"/>
</file>

<file path=customXml/itemProps3.xml><?xml version="1.0" encoding="utf-8"?>
<ds:datastoreItem xmlns:ds="http://schemas.openxmlformats.org/officeDocument/2006/customXml" ds:itemID="{726BD27B-9D30-4A4E-B673-96C590CEBF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Maryland, Jurisdiction and County Groups, Structure type, 2000-2015, Multi Family</dc:title>
  <dc:creator/>
  <cp:lastModifiedBy/>
  <dcterms:created xsi:type="dcterms:W3CDTF">2017-05-12T14:58:43Z</dcterms:created>
  <dcterms:modified xsi:type="dcterms:W3CDTF">2017-05-12T14:59:11Z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