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9\MAR19\"/>
    </mc:Choice>
  </mc:AlternateContent>
  <xr:revisionPtr revIDLastSave="0" documentId="8_{667884A4-B019-464E-9979-3E3ABDD9C051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2B" sheetId="1" r:id="rId1"/>
  </sheets>
  <definedNames>
    <definedName name="_xlnm.Print_Area" localSheetId="0">'2B'!$B$2:$U$83</definedName>
  </definedNames>
  <calcPr calcId="179017"/>
</workbook>
</file>

<file path=xl/calcChain.xml><?xml version="1.0" encoding="utf-8"?>
<calcChain xmlns="http://schemas.openxmlformats.org/spreadsheetml/2006/main">
  <c r="S70" i="1" l="1"/>
  <c r="R70" i="1"/>
  <c r="S68" i="1"/>
  <c r="R68" i="1"/>
  <c r="S67" i="1"/>
  <c r="R67" i="1"/>
  <c r="S63" i="1"/>
  <c r="R63" i="1"/>
  <c r="S61" i="1"/>
  <c r="R61" i="1"/>
  <c r="S59" i="1"/>
  <c r="R59" i="1"/>
  <c r="S57" i="1"/>
  <c r="R57" i="1"/>
  <c r="S51" i="1"/>
  <c r="R51" i="1"/>
  <c r="S50" i="1"/>
  <c r="R50" i="1"/>
  <c r="S44" i="1"/>
  <c r="R44" i="1"/>
  <c r="S43" i="1"/>
  <c r="R43" i="1"/>
  <c r="S42" i="1"/>
  <c r="R42" i="1"/>
  <c r="S41" i="1"/>
  <c r="R41" i="1"/>
  <c r="S39" i="1"/>
  <c r="R39" i="1"/>
  <c r="S38" i="1"/>
  <c r="R38" i="1"/>
  <c r="S37" i="1"/>
  <c r="R37" i="1"/>
  <c r="S36" i="1"/>
  <c r="R36" i="1"/>
  <c r="S34" i="1"/>
  <c r="R34" i="1"/>
  <c r="S33" i="1"/>
  <c r="R33" i="1"/>
  <c r="S32" i="1"/>
  <c r="R32" i="1"/>
  <c r="S31" i="1"/>
  <c r="R31" i="1"/>
  <c r="S30" i="1"/>
  <c r="R30" i="1"/>
  <c r="S29" i="1"/>
  <c r="R29" i="1"/>
  <c r="S28" i="1"/>
  <c r="R28" i="1"/>
  <c r="S25" i="1"/>
  <c r="R25" i="1"/>
  <c r="S24" i="1"/>
  <c r="R24" i="1"/>
  <c r="S23" i="1"/>
  <c r="R23" i="1"/>
  <c r="S22" i="1"/>
  <c r="R22" i="1"/>
  <c r="S21" i="1"/>
  <c r="R21" i="1"/>
  <c r="S20" i="1"/>
  <c r="R20" i="1"/>
  <c r="S19" i="1"/>
  <c r="R19" i="1"/>
  <c r="S17" i="1"/>
  <c r="R17" i="1"/>
  <c r="M70" i="1"/>
  <c r="L70" i="1"/>
  <c r="M68" i="1"/>
  <c r="L68" i="1"/>
  <c r="M67" i="1"/>
  <c r="L67" i="1"/>
  <c r="M63" i="1"/>
  <c r="L63" i="1"/>
  <c r="M61" i="1"/>
  <c r="L61" i="1"/>
  <c r="M59" i="1"/>
  <c r="L59" i="1"/>
  <c r="M57" i="1"/>
  <c r="L57" i="1"/>
  <c r="M50" i="1"/>
  <c r="L50" i="1"/>
  <c r="M51" i="1"/>
  <c r="L51" i="1"/>
  <c r="M44" i="1"/>
  <c r="L44" i="1"/>
  <c r="M43" i="1"/>
  <c r="L43" i="1"/>
  <c r="M42" i="1"/>
  <c r="L42" i="1"/>
  <c r="M41" i="1"/>
  <c r="L41" i="1"/>
  <c r="M39" i="1"/>
  <c r="L39" i="1"/>
  <c r="M38" i="1"/>
  <c r="L38" i="1"/>
  <c r="M37" i="1"/>
  <c r="L37" i="1"/>
  <c r="M36" i="1"/>
  <c r="L36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7" i="1"/>
  <c r="L17" i="1"/>
  <c r="S15" i="1"/>
  <c r="R15" i="1"/>
  <c r="M15" i="1"/>
  <c r="L15" i="1"/>
  <c r="P70" i="1"/>
  <c r="Q70" i="1" s="1"/>
  <c r="J70" i="1"/>
  <c r="K70" i="1" s="1"/>
  <c r="I70" i="1"/>
  <c r="F70" i="1"/>
  <c r="P68" i="1"/>
  <c r="Q68" i="1" s="1"/>
  <c r="K68" i="1"/>
  <c r="J68" i="1"/>
  <c r="I68" i="1"/>
  <c r="F68" i="1"/>
  <c r="P67" i="1"/>
  <c r="Q67" i="1" s="1"/>
  <c r="J67" i="1"/>
  <c r="K67" i="1" s="1"/>
  <c r="I67" i="1"/>
  <c r="F67" i="1"/>
  <c r="Q63" i="1"/>
  <c r="P63" i="1"/>
  <c r="J63" i="1"/>
  <c r="K63" i="1" s="1"/>
  <c r="I63" i="1"/>
  <c r="F63" i="1"/>
  <c r="P61" i="1"/>
  <c r="Q61" i="1" s="1"/>
  <c r="J61" i="1"/>
  <c r="K61" i="1" s="1"/>
  <c r="I61" i="1"/>
  <c r="F61" i="1"/>
  <c r="Q57" i="1"/>
  <c r="P57" i="1"/>
  <c r="J57" i="1"/>
  <c r="K57" i="1" s="1"/>
  <c r="I57" i="1"/>
  <c r="F57" i="1"/>
  <c r="P51" i="1"/>
  <c r="Q51" i="1" s="1"/>
  <c r="J51" i="1"/>
  <c r="K51" i="1" s="1"/>
  <c r="I51" i="1"/>
  <c r="F51" i="1"/>
  <c r="P50" i="1"/>
  <c r="Q50" i="1" s="1"/>
  <c r="K50" i="1"/>
  <c r="J50" i="1"/>
  <c r="I50" i="1"/>
  <c r="F50" i="1"/>
  <c r="P44" i="1"/>
  <c r="Q44" i="1" s="1"/>
  <c r="J44" i="1"/>
  <c r="K44" i="1" s="1"/>
  <c r="I44" i="1"/>
  <c r="F44" i="1"/>
  <c r="Q43" i="1"/>
  <c r="P43" i="1"/>
  <c r="J43" i="1"/>
  <c r="K43" i="1" s="1"/>
  <c r="I43" i="1"/>
  <c r="F43" i="1"/>
  <c r="P42" i="1"/>
  <c r="Q42" i="1" s="1"/>
  <c r="J42" i="1"/>
  <c r="K42" i="1" s="1"/>
  <c r="I42" i="1"/>
  <c r="F42" i="1"/>
  <c r="P41" i="1"/>
  <c r="Q41" i="1" s="1"/>
  <c r="H41" i="1"/>
  <c r="G41" i="1"/>
  <c r="F41" i="1"/>
  <c r="E41" i="1"/>
  <c r="D41" i="1"/>
  <c r="J41" i="1" s="1"/>
  <c r="K41" i="1" s="1"/>
  <c r="P39" i="1"/>
  <c r="Q39" i="1" s="1"/>
  <c r="J39" i="1"/>
  <c r="K39" i="1" s="1"/>
  <c r="I39" i="1"/>
  <c r="F39" i="1"/>
  <c r="P38" i="1"/>
  <c r="Q38" i="1" s="1"/>
  <c r="K38" i="1"/>
  <c r="J38" i="1"/>
  <c r="I38" i="1"/>
  <c r="F38" i="1"/>
  <c r="P37" i="1"/>
  <c r="Q37" i="1" s="1"/>
  <c r="J37" i="1"/>
  <c r="K37" i="1" s="1"/>
  <c r="I37" i="1"/>
  <c r="F37" i="1"/>
  <c r="H36" i="1"/>
  <c r="G36" i="1"/>
  <c r="E36" i="1"/>
  <c r="P36" i="1" s="1"/>
  <c r="Q36" i="1" s="1"/>
  <c r="D36" i="1"/>
  <c r="F36" i="1" s="1"/>
  <c r="P34" i="1"/>
  <c r="Q34" i="1" s="1"/>
  <c r="J34" i="1"/>
  <c r="K34" i="1" s="1"/>
  <c r="I34" i="1"/>
  <c r="F34" i="1"/>
  <c r="Q33" i="1"/>
  <c r="P33" i="1"/>
  <c r="J33" i="1"/>
  <c r="K33" i="1" s="1"/>
  <c r="I33" i="1"/>
  <c r="F33" i="1"/>
  <c r="P32" i="1"/>
  <c r="Q32" i="1" s="1"/>
  <c r="J32" i="1"/>
  <c r="K32" i="1" s="1"/>
  <c r="I32" i="1"/>
  <c r="F32" i="1"/>
  <c r="P31" i="1"/>
  <c r="Q31" i="1" s="1"/>
  <c r="K31" i="1"/>
  <c r="J31" i="1"/>
  <c r="I31" i="1"/>
  <c r="F31" i="1"/>
  <c r="P30" i="1"/>
  <c r="Q30" i="1" s="1"/>
  <c r="J30" i="1"/>
  <c r="K30" i="1" s="1"/>
  <c r="I30" i="1"/>
  <c r="F30" i="1"/>
  <c r="Q29" i="1"/>
  <c r="P29" i="1"/>
  <c r="J29" i="1"/>
  <c r="K29" i="1" s="1"/>
  <c r="I29" i="1"/>
  <c r="F29" i="1"/>
  <c r="I28" i="1"/>
  <c r="H28" i="1"/>
  <c r="G28" i="1"/>
  <c r="E28" i="1"/>
  <c r="D28" i="1"/>
  <c r="H25" i="1"/>
  <c r="G25" i="1"/>
  <c r="E25" i="1"/>
  <c r="P25" i="1" s="1"/>
  <c r="Q25" i="1" s="1"/>
  <c r="D25" i="1"/>
  <c r="F25" i="1" s="1"/>
  <c r="J24" i="1"/>
  <c r="K24" i="1" s="1"/>
  <c r="H24" i="1"/>
  <c r="G24" i="1"/>
  <c r="E24" i="1"/>
  <c r="D24" i="1"/>
  <c r="D23" i="1"/>
  <c r="I22" i="1"/>
  <c r="H22" i="1"/>
  <c r="G22" i="1"/>
  <c r="E22" i="1"/>
  <c r="D22" i="1"/>
  <c r="H21" i="1"/>
  <c r="G21" i="1"/>
  <c r="J21" i="1" s="1"/>
  <c r="K21" i="1" s="1"/>
  <c r="E21" i="1"/>
  <c r="P21" i="1" s="1"/>
  <c r="Q21" i="1" s="1"/>
  <c r="D21" i="1"/>
  <c r="F21" i="1" s="1"/>
  <c r="J20" i="1"/>
  <c r="K20" i="1" s="1"/>
  <c r="H20" i="1"/>
  <c r="I20" i="1" s="1"/>
  <c r="G20" i="1"/>
  <c r="E20" i="1"/>
  <c r="D20" i="1"/>
  <c r="Q15" i="1"/>
  <c r="P15" i="1"/>
  <c r="J15" i="1"/>
  <c r="K15" i="1" s="1"/>
  <c r="I15" i="1"/>
  <c r="F15" i="1"/>
  <c r="J23" i="1" l="1"/>
  <c r="K23" i="1" s="1"/>
  <c r="D19" i="1"/>
  <c r="F20" i="1"/>
  <c r="P20" i="1"/>
  <c r="Q20" i="1" s="1"/>
  <c r="J22" i="1"/>
  <c r="K22" i="1" s="1"/>
  <c r="F24" i="1"/>
  <c r="P24" i="1"/>
  <c r="Q24" i="1" s="1"/>
  <c r="J28" i="1"/>
  <c r="K28" i="1" s="1"/>
  <c r="E19" i="1"/>
  <c r="I21" i="1"/>
  <c r="E23" i="1"/>
  <c r="I25" i="1"/>
  <c r="I36" i="1"/>
  <c r="H19" i="1"/>
  <c r="F22" i="1"/>
  <c r="P22" i="1"/>
  <c r="Q22" i="1" s="1"/>
  <c r="H23" i="1"/>
  <c r="F28" i="1"/>
  <c r="P28" i="1"/>
  <c r="Q28" i="1" s="1"/>
  <c r="J25" i="1"/>
  <c r="K25" i="1" s="1"/>
  <c r="J36" i="1"/>
  <c r="K36" i="1" s="1"/>
  <c r="G19" i="1"/>
  <c r="G23" i="1"/>
  <c r="I24" i="1"/>
  <c r="I41" i="1"/>
  <c r="H17" i="1" l="1"/>
  <c r="I19" i="1"/>
  <c r="J19" i="1"/>
  <c r="K19" i="1" s="1"/>
  <c r="D17" i="1"/>
  <c r="P23" i="1"/>
  <c r="Q23" i="1" s="1"/>
  <c r="F23" i="1"/>
  <c r="I23" i="1"/>
  <c r="G17" i="1"/>
  <c r="E17" i="1"/>
  <c r="P19" i="1"/>
  <c r="Q19" i="1" s="1"/>
  <c r="F19" i="1"/>
  <c r="I17" i="1" l="1"/>
  <c r="J17" i="1"/>
  <c r="K17" i="1" s="1"/>
  <c r="F17" i="1"/>
  <c r="P17" i="1"/>
  <c r="Q17" i="1" s="1"/>
</calcChain>
</file>

<file path=xl/sharedStrings.xml><?xml version="1.0" encoding="utf-8"?>
<sst xmlns="http://schemas.openxmlformats.org/spreadsheetml/2006/main" count="93" uniqueCount="75">
  <si>
    <t>JURISDICTION</t>
  </si>
  <si>
    <t>YEAR TO DATE</t>
  </si>
  <si>
    <t>TOTAL HOUSING UNITS</t>
  </si>
  <si>
    <t>SINGLE-FAMILY UNITS</t>
  </si>
  <si>
    <t>STATE PERCENT</t>
  </si>
  <si>
    <t>CHANGE</t>
  </si>
  <si>
    <t>COUNTY RANK</t>
  </si>
  <si>
    <t>PERCENT</t>
  </si>
  <si>
    <t>SINGLE</t>
  </si>
  <si>
    <t>TOTAL</t>
  </si>
  <si>
    <t>FAMILY</t>
  </si>
  <si>
    <t>NET</t>
  </si>
  <si>
    <t>Table 2B.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</si>
  <si>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</si>
  <si>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</si>
  <si>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</si>
  <si>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</si>
  <si>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</si>
  <si>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</si>
  <si>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</si>
  <si>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</si>
  <si>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</si>
  <si>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</si>
  <si>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</si>
  <si>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</si>
  <si>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</si>
  <si>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</si>
  <si>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</si>
  <si>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</si>
  <si>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</si>
  <si>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</si>
  <si>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</si>
  <si>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</si>
  <si>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</si>
  <si>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</si>
  <si>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</si>
  <si>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</si>
  <si>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</si>
  <si>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</si>
  <si>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</si>
  <si>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</si>
  <si>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</si>
  <si>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</si>
  <si>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</si>
  <si>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</si>
  <si>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</si>
  <si>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</si>
  <si>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</si>
  <si>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</si>
  <si>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</si>
  <si>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</si>
  <si>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</si>
  <si>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</si>
  <si>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</si>
  <si>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</si>
  <si>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</si>
  <si>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</si>
  <si>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</si>
  <si>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</si>
  <si>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</si>
  <si>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</si>
  <si>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</si>
  <si>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NEW HOUSING UNITS AUTHORIZED FOR CONSTRUCTION YEAR TO DATE MARCH  2019 AND 2017</t>
  </si>
  <si>
    <t>MARCH 2019</t>
  </si>
  <si>
    <t>MARCH 2017</t>
  </si>
  <si>
    <t>2019</t>
  </si>
  <si>
    <t>STATE OF MARYLAND (2)</t>
  </si>
  <si>
    <t>STATE SUM OF MONTHLY REPORTING PIPs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</si>
  <si>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</si>
  <si>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</si>
  <si>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</si>
  <si>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</si>
  <si>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 xml:space="preserve">     URBAN (7)</t>
  </si>
  <si>
    <t xml:space="preserve">     NON SUBURBAN (8)</t>
  </si>
  <si>
    <t>PREPARED BY MD DEPARTMENT OF PLANNING.  DATA AND PRODUCT DEVELOPMENT.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</si>
</sst>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1" formatCode="_(* #,##0_);_(* \(#,##0\);_(* &quot;-&quot;_);_(@_)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sz val="9"/>
      <name val="Cambria"/>
      <family val="1"/>
      <scheme val="major"/>
    </font>
    <font>
      <b/>
      <i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i/>
      <sz val="11"/>
      <name val="Cambria"/>
      <family val="1"/>
      <scheme val="major"/>
    </font>
    <font>
      <b/>
      <sz val="14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3">
    <xf numFmtId="0" fontId="0" fillId="0" borderId="0" xfId="0"/>
    <xf numFmtId="41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Continuous"/>
    </xf>
    <xf numFmtId="10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Continuous"/>
    </xf>
    <xf numFmtId="49" fontId="4" fillId="0" borderId="0" xfId="0" applyNumberFormat="1" applyFont="1" applyAlignment="1">
      <alignment horizontal="centerContinuous"/>
    </xf>
    <xf numFmtId="41" fontId="3" fillId="0" borderId="0" xfId="0" applyNumberFormat="1" applyFont="1" applyAlignment="1">
      <alignment horizontal="centerContinuous"/>
    </xf>
    <xf numFmtId="41" fontId="3" fillId="0" borderId="0" xfId="0" applyNumberFormat="1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3" fontId="3" fillId="0" borderId="0" xfId="0" applyNumberFormat="1" applyFont="1"/>
    <xf numFmtId="41" fontId="4" fillId="0" borderId="0" xfId="0" applyNumberFormat="1" applyFont="1"/>
    <xf numFmtId="10" fontId="3" fillId="0" borderId="0" xfId="0" applyNumberFormat="1" applyFont="1"/>
    <xf numFmtId="10" fontId="3" fillId="0" borderId="0" xfId="1" applyNumberFormat="1" applyFont="1"/>
    <xf numFmtId="0" fontId="3" fillId="0" borderId="0" xfId="0" applyFont="1" applyAlignment="1">
      <alignment horizontal="center"/>
    </xf>
    <xf numFmtId="41" fontId="3" fillId="0" borderId="0" xfId="0" applyNumberFormat="1" applyFont="1" applyAlignment="1">
      <alignment horizontal="center"/>
    </xf>
    <xf numFmtId="3" fontId="4" fillId="0" borderId="0" xfId="0" applyNumberFormat="1" applyFont="1"/>
    <xf numFmtId="0" fontId="5" fillId="0" borderId="0" xfId="0" applyFont="1" applyBorder="1"/>
    <xf numFmtId="3" fontId="4" fillId="0" borderId="0" xfId="0" applyNumberFormat="1" applyFont="1" applyBorder="1"/>
    <xf numFmtId="41" fontId="3" fillId="0" borderId="0" xfId="0" applyNumberFormat="1" applyFont="1" applyAlignment="1">
      <alignment horizontal="right"/>
    </xf>
    <xf numFmtId="3" fontId="6" fillId="0" borderId="0" xfId="0" applyNumberFormat="1" applyFont="1" applyBorder="1"/>
    <xf numFmtId="41" fontId="7" fillId="0" borderId="0" xfId="0" applyNumberFormat="1" applyFont="1"/>
    <xf numFmtId="1" fontId="3" fillId="0" borderId="0" xfId="0" applyNumberFormat="1" applyFont="1" applyAlignment="1">
      <alignment horizontal="center"/>
    </xf>
    <xf numFmtId="0" fontId="8" fillId="0" borderId="0" xfId="0" applyFont="1"/>
    <xf numFmtId="42" fontId="3" fillId="0" borderId="0" xfId="0" applyNumberFormat="1" applyFont="1"/>
    <xf numFmtId="0" fontId="3" fillId="0" borderId="0" xfId="0" applyFont="1" applyAlignment="1">
      <alignment horizontal="center" vertical="center"/>
    </xf>
    <xf numFmtId="49" fontId="4" fillId="0" borderId="0" xfId="0" applyNumberFormat="1" applyFont="1"/>
    <xf numFmtId="49" fontId="3" fillId="0" borderId="0" xfId="0" applyNumberFormat="1" applyFont="1"/>
    <xf numFmtId="0" fontId="9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42"/>
  <sheetViews>
    <sheetView tabSelected="1" workbookViewId="0">
      <selection activeCell="B2" sqref="B2:U83"/>
    </sheetView>
  </sheetViews>
  <sheetFormatPr defaultRowHeight="12.75" x14ac:dyDescent="0.2"/>
  <cols>
    <col min="1" max="1" width="9.140625" style="1"/>
    <col min="2" max="2" width="30.42578125" style="1" bestFit="1" customWidth="1"/>
    <col min="3" max="3" width="9.140625" style="1"/>
    <col min="4" max="5" width="9.28515625" style="1" customWidth="1"/>
    <col min="6" max="6" width="10.7109375" style="1" bestFit="1" customWidth="1"/>
    <col min="7" max="8" width="9.28515625" style="1" customWidth="1"/>
    <col min="9" max="9" width="10.7109375" style="1" bestFit="1" customWidth="1"/>
    <col min="10" max="10" width="9.28515625" style="1" customWidth="1"/>
    <col min="11" max="11" width="10.7109375" style="1" bestFit="1" customWidth="1"/>
    <col min="12" max="16" width="9.28515625" style="1" customWidth="1"/>
    <col min="17" max="17" width="10.7109375" style="1" bestFit="1" customWidth="1"/>
    <col min="18" max="22" width="9.28515625" style="1" customWidth="1"/>
    <col min="23" max="23" width="9.28515625" style="1" bestFit="1" customWidth="1"/>
  </cols>
  <sheetData>
    <row r="1" spans="1:23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ht="14.25" x14ac:dyDescent="0.2">
      <c r="A2"/>
      <c r="B2" s="6" t="s">
        <v>12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/>
      <c r="W2"/>
    </row>
    <row r="3" spans="1:23" ht="18" x14ac:dyDescent="0.25">
      <c r="A3"/>
      <c r="B3" s="32" t="s">
        <v>62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/>
      <c r="W3"/>
    </row>
    <row r="4" spans="1:23" ht="14.25" x14ac:dyDescent="0.2">
      <c r="A4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/>
      <c r="W4"/>
    </row>
    <row r="5" spans="1:23" ht="14.25" x14ac:dyDescent="0.2">
      <c r="A5"/>
      <c r="B5" s="7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3"/>
      <c r="W5" s="3"/>
    </row>
    <row r="6" spans="1:23" ht="14.25" x14ac:dyDescent="0.2">
      <c r="A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2"/>
      <c r="W6" s="2"/>
    </row>
    <row r="7" spans="1:23" ht="14.25" x14ac:dyDescent="0.2">
      <c r="A7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2"/>
      <c r="W7" s="2"/>
    </row>
    <row r="8" spans="1:23" ht="14.25" x14ac:dyDescent="0.2">
      <c r="A8"/>
      <c r="B8" s="7"/>
      <c r="C8" s="7"/>
      <c r="D8" s="8" t="s">
        <v>1</v>
      </c>
      <c r="E8" s="8"/>
      <c r="F8" s="8"/>
      <c r="G8" s="8" t="s">
        <v>1</v>
      </c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3" ht="14.25" x14ac:dyDescent="0.2">
      <c r="A9"/>
      <c r="B9" s="7"/>
      <c r="C9" s="7"/>
      <c r="D9" s="9" t="s">
        <v>63</v>
      </c>
      <c r="E9" s="10"/>
      <c r="F9" s="10"/>
      <c r="G9" s="9" t="s">
        <v>64</v>
      </c>
      <c r="H9" s="10"/>
      <c r="I9" s="10"/>
      <c r="J9" s="8" t="s">
        <v>2</v>
      </c>
      <c r="K9" s="8"/>
      <c r="L9" s="8"/>
      <c r="M9" s="8"/>
      <c r="N9" s="8"/>
      <c r="O9" s="8"/>
      <c r="P9" s="8" t="s">
        <v>3</v>
      </c>
      <c r="Q9" s="8"/>
      <c r="R9" s="10"/>
      <c r="S9" s="8"/>
      <c r="T9" s="8"/>
      <c r="U9" s="8"/>
    </row>
    <row r="10" spans="1:23" ht="14.25" x14ac:dyDescent="0.2">
      <c r="A10"/>
      <c r="B10" s="7"/>
      <c r="C10" s="7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3" ht="14.25" x14ac:dyDescent="0.2">
      <c r="A11"/>
      <c r="B11" s="7"/>
      <c r="C11" s="7"/>
      <c r="D11" s="12"/>
      <c r="E11" s="12"/>
      <c r="F11" s="12" t="s">
        <v>7</v>
      </c>
      <c r="G11" s="12"/>
      <c r="H11" s="12"/>
      <c r="I11" s="12" t="s">
        <v>7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3" ht="14.25" x14ac:dyDescent="0.2">
      <c r="A12"/>
      <c r="B12" s="7"/>
      <c r="C12" s="7"/>
      <c r="D12" s="12"/>
      <c r="E12" s="12" t="s">
        <v>8</v>
      </c>
      <c r="F12" s="12" t="s">
        <v>8</v>
      </c>
      <c r="G12" s="12"/>
      <c r="H12" s="12" t="s">
        <v>8</v>
      </c>
      <c r="I12" s="12" t="s">
        <v>8</v>
      </c>
      <c r="J12" s="8" t="s">
        <v>5</v>
      </c>
      <c r="K12" s="8"/>
      <c r="L12" s="8" t="s">
        <v>4</v>
      </c>
      <c r="M12" s="8"/>
      <c r="N12" s="8" t="s">
        <v>6</v>
      </c>
      <c r="O12" s="8"/>
      <c r="P12" s="8" t="s">
        <v>5</v>
      </c>
      <c r="Q12" s="8"/>
      <c r="R12" s="8" t="s">
        <v>4</v>
      </c>
      <c r="S12" s="8"/>
      <c r="T12" s="8" t="s">
        <v>6</v>
      </c>
      <c r="U12" s="8"/>
    </row>
    <row r="13" spans="1:23" ht="14.25" x14ac:dyDescent="0.2">
      <c r="A13"/>
      <c r="B13" s="7" t="s">
        <v>0</v>
      </c>
      <c r="C13" s="7"/>
      <c r="D13" s="12" t="s">
        <v>9</v>
      </c>
      <c r="E13" s="12" t="s">
        <v>10</v>
      </c>
      <c r="F13" s="12" t="s">
        <v>10</v>
      </c>
      <c r="G13" s="12" t="s">
        <v>9</v>
      </c>
      <c r="H13" s="12" t="s">
        <v>10</v>
      </c>
      <c r="I13" s="12" t="s">
        <v>10</v>
      </c>
      <c r="J13" s="12" t="s">
        <v>11</v>
      </c>
      <c r="K13" s="12" t="s">
        <v>7</v>
      </c>
      <c r="L13" s="13" t="s">
        <v>65</v>
      </c>
      <c r="M13" s="12">
        <v>2017</v>
      </c>
      <c r="N13" s="13" t="s">
        <v>65</v>
      </c>
      <c r="O13" s="12">
        <v>2017</v>
      </c>
      <c r="P13" s="12" t="s">
        <v>11</v>
      </c>
      <c r="Q13" s="12" t="s">
        <v>7</v>
      </c>
      <c r="R13" s="13" t="s">
        <v>65</v>
      </c>
      <c r="S13" s="12">
        <v>2017</v>
      </c>
      <c r="T13" s="13" t="s">
        <v>65</v>
      </c>
      <c r="U13" s="12">
        <v>2017</v>
      </c>
    </row>
    <row r="14" spans="1:23" ht="14.25" x14ac:dyDescent="0.2">
      <c r="A14"/>
      <c r="B14" s="14"/>
      <c r="C14" s="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6"/>
      <c r="O14" s="6"/>
      <c r="P14" s="11"/>
      <c r="Q14" s="11"/>
      <c r="R14" s="11"/>
      <c r="S14" s="11"/>
      <c r="T14" s="6"/>
      <c r="U14" s="6"/>
    </row>
    <row r="15" spans="1:23" ht="14.25" x14ac:dyDescent="0.2">
      <c r="B15" s="15" t="s">
        <v>66</v>
      </c>
      <c r="C15" s="11"/>
      <c r="D15" s="11">
        <v>4452</v>
      </c>
      <c r="E15" s="11">
        <v>2789</v>
      </c>
      <c r="F15" s="16">
        <f>(E15/D15)</f>
        <v>0.62646001796945194</v>
      </c>
      <c r="G15" s="11">
        <v>4039</v>
      </c>
      <c r="H15" s="11">
        <v>3023</v>
      </c>
      <c r="I15" s="16">
        <f>(H15/G15)</f>
        <v>0.74845258727407771</v>
      </c>
      <c r="J15" s="11">
        <f>(D15-G15)</f>
        <v>413</v>
      </c>
      <c r="K15" s="17">
        <f>(J15/G15)</f>
        <v>0.10225303292894281</v>
      </c>
      <c r="L15" s="16">
        <f>(D15/D$17)</f>
        <v>1.0164383561643835</v>
      </c>
      <c r="M15" s="17">
        <f>(G15/G$17)</f>
        <v>1.0158450704225352</v>
      </c>
      <c r="N15" s="18"/>
      <c r="O15" s="18"/>
      <c r="P15" s="11">
        <f>(E15-H15)</f>
        <v>-234</v>
      </c>
      <c r="Q15" s="17">
        <f>(P15/H15)</f>
        <v>-7.7406549784981807E-2</v>
      </c>
      <c r="R15" s="16">
        <f>(E15/E$17)</f>
        <v>1.0264998159735002</v>
      </c>
      <c r="S15" s="17">
        <f>(H15/H$17)</f>
        <v>1.0212837837837838</v>
      </c>
      <c r="T15" s="19"/>
      <c r="U15" s="19"/>
    </row>
    <row r="16" spans="1:23" ht="14.25" x14ac:dyDescent="0.2">
      <c r="A16"/>
      <c r="B16" s="20"/>
      <c r="C16" s="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8"/>
      <c r="O16" s="18"/>
      <c r="P16" s="11"/>
      <c r="Q16" s="11"/>
      <c r="R16" s="11"/>
      <c r="S16" s="11"/>
      <c r="T16" s="18"/>
      <c r="U16" s="18"/>
    </row>
    <row r="17" spans="1:21" ht="14.25" x14ac:dyDescent="0.2">
      <c r="A17"/>
      <c r="B17" s="21" t="s">
        <v>67</v>
      </c>
      <c r="C17" s="6"/>
      <c r="D17" s="11">
        <f t="shared" ref="D17:E17" si="0">(D19+D23)</f>
        <v>4380</v>
      </c>
      <c r="E17" s="11">
        <f t="shared" si="0"/>
        <v>2717</v>
      </c>
      <c r="F17" s="16">
        <f>(E17/D17)</f>
        <v>0.6203196347031964</v>
      </c>
      <c r="G17" s="11">
        <f>(G19+G23)</f>
        <v>3976</v>
      </c>
      <c r="H17" s="11">
        <f t="shared" ref="H17" si="1">(H19+H23)</f>
        <v>2960</v>
      </c>
      <c r="I17" s="16">
        <f>(H17/G17)</f>
        <v>0.74446680080482897</v>
      </c>
      <c r="J17" s="11">
        <f>(D17-G17)</f>
        <v>404</v>
      </c>
      <c r="K17" s="17">
        <f>(J17/G17)</f>
        <v>0.10160965794768612</v>
      </c>
      <c r="L17" s="16">
        <f>(D17/D$17)</f>
        <v>1</v>
      </c>
      <c r="M17" s="17">
        <f>(G17/G$17)</f>
        <v>1</v>
      </c>
      <c r="N17" s="18"/>
      <c r="O17" s="18"/>
      <c r="P17" s="11">
        <f>(E17-H17)</f>
        <v>-243</v>
      </c>
      <c r="Q17" s="17">
        <f>(P17/H17)</f>
        <v>-8.2094594594594589E-2</v>
      </c>
      <c r="R17" s="16">
        <f>(E17/E$17)</f>
        <v>1</v>
      </c>
      <c r="S17" s="17">
        <f>(H17/H$17)</f>
        <v>1</v>
      </c>
      <c r="T17" s="18"/>
      <c r="U17" s="18"/>
    </row>
    <row r="18" spans="1:21" ht="14.25" x14ac:dyDescent="0.2">
      <c r="A18"/>
      <c r="B18" s="22"/>
      <c r="C18" s="6"/>
      <c r="D18" s="11"/>
      <c r="E18" s="11"/>
      <c r="F18" s="11"/>
      <c r="G18" s="11"/>
      <c r="H18" s="11"/>
      <c r="I18" s="11"/>
      <c r="J18" s="11"/>
      <c r="K18" s="17"/>
      <c r="L18" s="11"/>
      <c r="M18" s="17"/>
      <c r="N18" s="18"/>
      <c r="O18" s="18"/>
      <c r="P18" s="11"/>
      <c r="Q18" s="17"/>
      <c r="R18" s="11"/>
      <c r="S18" s="17"/>
      <c r="T18" s="18"/>
      <c r="U18" s="18"/>
    </row>
    <row r="19" spans="1:21" ht="14.25" x14ac:dyDescent="0.2">
      <c r="A19"/>
      <c r="B19" s="22" t="s">
        <v>68</v>
      </c>
      <c r="C19" s="6"/>
      <c r="D19" s="23">
        <f t="shared" ref="D19:E19" si="2">(D20+D21+D22)</f>
        <v>4286</v>
      </c>
      <c r="E19" s="23">
        <f t="shared" si="2"/>
        <v>2623</v>
      </c>
      <c r="F19" s="16">
        <f t="shared" ref="F19:F25" si="3">(E19/D19)</f>
        <v>0.61199253383107788</v>
      </c>
      <c r="G19" s="23">
        <f>(G20+G21+G22)</f>
        <v>3836</v>
      </c>
      <c r="H19" s="23">
        <f t="shared" ref="H19" si="4">(H20+H21+H22)</f>
        <v>2884</v>
      </c>
      <c r="I19" s="16">
        <f t="shared" ref="I19:I25" si="5">(H19/G19)</f>
        <v>0.75182481751824815</v>
      </c>
      <c r="J19" s="11">
        <f t="shared" ref="J19:J25" si="6">(D19-G19)</f>
        <v>450</v>
      </c>
      <c r="K19" s="17">
        <f t="shared" ref="K19:K25" si="7">(J19/G19)</f>
        <v>0.1173096976016684</v>
      </c>
      <c r="L19" s="16">
        <f t="shared" ref="L19:L25" si="8">(D19/D$17)</f>
        <v>0.97853881278538812</v>
      </c>
      <c r="M19" s="17">
        <f t="shared" ref="M19:M25" si="9">(G19/G$17)</f>
        <v>0.96478873239436624</v>
      </c>
      <c r="N19" s="18"/>
      <c r="O19" s="18"/>
      <c r="P19" s="11">
        <f t="shared" ref="P19:P25" si="10">(E19-H19)</f>
        <v>-261</v>
      </c>
      <c r="Q19" s="17">
        <f t="shared" ref="Q19:Q25" si="11">(P19/H19)</f>
        <v>-9.0499306518723996E-2</v>
      </c>
      <c r="R19" s="16">
        <f t="shared" ref="R19:R25" si="12">(E19/E$17)</f>
        <v>0.96540301803459694</v>
      </c>
      <c r="S19" s="17">
        <f t="shared" ref="S19:S25" si="13">(H19/H$17)</f>
        <v>0.97432432432432436</v>
      </c>
      <c r="T19" s="18"/>
      <c r="U19" s="18"/>
    </row>
    <row r="20" spans="1:21" ht="14.25" x14ac:dyDescent="0.2">
      <c r="A20"/>
      <c r="B20" s="24" t="s">
        <v>69</v>
      </c>
      <c r="C20" s="6"/>
      <c r="D20" s="23">
        <f t="shared" ref="D20:E20" si="14">(D29+D30+D38+D39)</f>
        <v>2713</v>
      </c>
      <c r="E20" s="23">
        <f t="shared" si="14"/>
        <v>1367</v>
      </c>
      <c r="F20" s="16">
        <f t="shared" si="3"/>
        <v>0.50387025433099886</v>
      </c>
      <c r="G20" s="23">
        <f>(G29+G30+G38+G39)</f>
        <v>2129</v>
      </c>
      <c r="H20" s="23">
        <f t="shared" ref="H20" si="15">(H29+H30+H38+H39)</f>
        <v>1356</v>
      </c>
      <c r="I20" s="16">
        <f t="shared" si="5"/>
        <v>0.63691874119304837</v>
      </c>
      <c r="J20" s="11">
        <f t="shared" si="6"/>
        <v>584</v>
      </c>
      <c r="K20" s="17">
        <f t="shared" si="7"/>
        <v>0.27430718647252234</v>
      </c>
      <c r="L20" s="16">
        <f t="shared" si="8"/>
        <v>0.61940639269406395</v>
      </c>
      <c r="M20" s="17">
        <f t="shared" si="9"/>
        <v>0.53546277665995978</v>
      </c>
      <c r="N20" s="18"/>
      <c r="O20" s="18"/>
      <c r="P20" s="11">
        <f t="shared" si="10"/>
        <v>11</v>
      </c>
      <c r="Q20" s="17">
        <f t="shared" si="11"/>
        <v>8.1120943952802359E-3</v>
      </c>
      <c r="R20" s="16">
        <f t="shared" si="12"/>
        <v>0.5031284504968716</v>
      </c>
      <c r="S20" s="17">
        <f t="shared" si="13"/>
        <v>0.45810810810810809</v>
      </c>
      <c r="T20" s="18"/>
      <c r="U20" s="18"/>
    </row>
    <row r="21" spans="1:21" ht="14.25" x14ac:dyDescent="0.2">
      <c r="A21"/>
      <c r="B21" s="24" t="s">
        <v>70</v>
      </c>
      <c r="C21" s="6"/>
      <c r="D21" s="23">
        <f t="shared" ref="D21:E21" si="16">(D31+D32+D33+D37+D42+D43+D44+D57+D61)</f>
        <v>1473</v>
      </c>
      <c r="E21" s="23">
        <f t="shared" si="16"/>
        <v>1156</v>
      </c>
      <c r="F21" s="16">
        <f t="shared" si="3"/>
        <v>0.78479293957909024</v>
      </c>
      <c r="G21" s="23">
        <f>(G31+G32+G33+G37+G42+G43+G44+G57+G61)</f>
        <v>1629</v>
      </c>
      <c r="H21" s="23">
        <f t="shared" ref="H21" si="17">(H31+H32+H33+H37+H42+H43+H44+H57+H61)</f>
        <v>1454</v>
      </c>
      <c r="I21" s="16">
        <f t="shared" si="5"/>
        <v>0.89257213014119097</v>
      </c>
      <c r="J21" s="11">
        <f t="shared" si="6"/>
        <v>-156</v>
      </c>
      <c r="K21" s="17">
        <f t="shared" si="7"/>
        <v>-9.5764272559852676E-2</v>
      </c>
      <c r="L21" s="16">
        <f t="shared" si="8"/>
        <v>0.33630136986301368</v>
      </c>
      <c r="M21" s="17">
        <f t="shared" si="9"/>
        <v>0.40970824949698187</v>
      </c>
      <c r="N21" s="18"/>
      <c r="O21" s="18"/>
      <c r="P21" s="11">
        <f t="shared" si="10"/>
        <v>-298</v>
      </c>
      <c r="Q21" s="17">
        <f t="shared" si="11"/>
        <v>-0.20495185694635487</v>
      </c>
      <c r="R21" s="16">
        <f t="shared" si="12"/>
        <v>0.42546926757453074</v>
      </c>
      <c r="S21" s="17">
        <f t="shared" si="13"/>
        <v>0.49121621621621619</v>
      </c>
      <c r="T21" s="18"/>
      <c r="U21" s="18"/>
    </row>
    <row r="22" spans="1:21" ht="14.25" x14ac:dyDescent="0.2">
      <c r="A22"/>
      <c r="B22" s="24" t="s">
        <v>71</v>
      </c>
      <c r="C22" s="6"/>
      <c r="D22" s="23">
        <f t="shared" ref="D22:E22" si="18">(D51+D68)</f>
        <v>100</v>
      </c>
      <c r="E22" s="23">
        <f t="shared" si="18"/>
        <v>100</v>
      </c>
      <c r="F22" s="16">
        <f t="shared" si="3"/>
        <v>1</v>
      </c>
      <c r="G22" s="23">
        <f>(G51+G68)</f>
        <v>78</v>
      </c>
      <c r="H22" s="23">
        <f t="shared" ref="H22" si="19">(H51+H68)</f>
        <v>74</v>
      </c>
      <c r="I22" s="16">
        <f t="shared" si="5"/>
        <v>0.94871794871794868</v>
      </c>
      <c r="J22" s="11">
        <f t="shared" si="6"/>
        <v>22</v>
      </c>
      <c r="K22" s="17">
        <f t="shared" si="7"/>
        <v>0.28205128205128205</v>
      </c>
      <c r="L22" s="16">
        <f t="shared" si="8"/>
        <v>2.2831050228310501E-2</v>
      </c>
      <c r="M22" s="17">
        <f t="shared" si="9"/>
        <v>1.9617706237424547E-2</v>
      </c>
      <c r="N22" s="18"/>
      <c r="O22" s="18"/>
      <c r="P22" s="11">
        <f t="shared" si="10"/>
        <v>26</v>
      </c>
      <c r="Q22" s="17">
        <f t="shared" si="11"/>
        <v>0.35135135135135137</v>
      </c>
      <c r="R22" s="16">
        <f t="shared" si="12"/>
        <v>3.6805299963194697E-2</v>
      </c>
      <c r="S22" s="17">
        <f t="shared" si="13"/>
        <v>2.5000000000000001E-2</v>
      </c>
      <c r="T22" s="18"/>
      <c r="U22" s="18"/>
    </row>
    <row r="23" spans="1:21" ht="14.25" x14ac:dyDescent="0.2">
      <c r="A23"/>
      <c r="B23" s="24" t="s">
        <v>40</v>
      </c>
      <c r="C23" s="6"/>
      <c r="D23" s="11">
        <f t="shared" ref="D23:E23" si="20">(D24+D25)</f>
        <v>94</v>
      </c>
      <c r="E23" s="11">
        <f t="shared" si="20"/>
        <v>94</v>
      </c>
      <c r="F23" s="16">
        <f t="shared" si="3"/>
        <v>1</v>
      </c>
      <c r="G23" s="11">
        <f>(G24+G25)</f>
        <v>140</v>
      </c>
      <c r="H23" s="11">
        <f t="shared" ref="H23" si="21">(H24+H25)</f>
        <v>76</v>
      </c>
      <c r="I23" s="16">
        <f t="shared" si="5"/>
        <v>0.54285714285714282</v>
      </c>
      <c r="J23" s="11">
        <f t="shared" si="6"/>
        <v>-46</v>
      </c>
      <c r="K23" s="17">
        <f t="shared" si="7"/>
        <v>-0.32857142857142857</v>
      </c>
      <c r="L23" s="16">
        <f t="shared" si="8"/>
        <v>2.1461187214611873E-2</v>
      </c>
      <c r="M23" s="17">
        <f t="shared" si="9"/>
        <v>3.5211267605633804E-2</v>
      </c>
      <c r="N23" s="18"/>
      <c r="O23" s="18"/>
      <c r="P23" s="11">
        <f t="shared" si="10"/>
        <v>18</v>
      </c>
      <c r="Q23" s="17">
        <f t="shared" si="11"/>
        <v>0.23684210526315788</v>
      </c>
      <c r="R23" s="16">
        <f t="shared" si="12"/>
        <v>3.459698196540302E-2</v>
      </c>
      <c r="S23" s="17">
        <f t="shared" si="13"/>
        <v>2.5675675675675677E-2</v>
      </c>
      <c r="T23" s="18"/>
      <c r="U23" s="18"/>
    </row>
    <row r="24" spans="1:21" ht="14.25" x14ac:dyDescent="0.2">
      <c r="A24"/>
      <c r="B24" s="24" t="s">
        <v>72</v>
      </c>
      <c r="C24" s="6"/>
      <c r="D24" s="11">
        <f t="shared" ref="D24:E24" si="22">(D34)</f>
        <v>49</v>
      </c>
      <c r="E24" s="11">
        <f t="shared" si="22"/>
        <v>49</v>
      </c>
      <c r="F24" s="16">
        <f t="shared" si="3"/>
        <v>1</v>
      </c>
      <c r="G24" s="11">
        <f>(G34)</f>
        <v>101</v>
      </c>
      <c r="H24" s="11">
        <f t="shared" ref="H24" si="23">(H34)</f>
        <v>37</v>
      </c>
      <c r="I24" s="16">
        <f t="shared" si="5"/>
        <v>0.36633663366336633</v>
      </c>
      <c r="J24" s="11">
        <f t="shared" si="6"/>
        <v>-52</v>
      </c>
      <c r="K24" s="17">
        <f t="shared" si="7"/>
        <v>-0.51485148514851486</v>
      </c>
      <c r="L24" s="16">
        <f t="shared" si="8"/>
        <v>1.1187214611872146E-2</v>
      </c>
      <c r="M24" s="17">
        <f t="shared" si="9"/>
        <v>2.5402414486921529E-2</v>
      </c>
      <c r="N24" s="18"/>
      <c r="O24" s="18"/>
      <c r="P24" s="11">
        <f t="shared" si="10"/>
        <v>12</v>
      </c>
      <c r="Q24" s="17">
        <f t="shared" si="11"/>
        <v>0.32432432432432434</v>
      </c>
      <c r="R24" s="16">
        <f t="shared" si="12"/>
        <v>1.8034596981965401E-2</v>
      </c>
      <c r="S24" s="17">
        <f t="shared" si="13"/>
        <v>1.2500000000000001E-2</v>
      </c>
      <c r="T24" s="18"/>
      <c r="U24" s="18"/>
    </row>
    <row r="25" spans="1:21" ht="14.25" x14ac:dyDescent="0.2">
      <c r="A25"/>
      <c r="B25" s="24" t="s">
        <v>73</v>
      </c>
      <c r="C25" s="6"/>
      <c r="D25" s="23">
        <f t="shared" ref="D25:E25" si="24">(D50+D59+D63+D67+D70)</f>
        <v>45</v>
      </c>
      <c r="E25" s="23">
        <f t="shared" si="24"/>
        <v>45</v>
      </c>
      <c r="F25" s="16">
        <f t="shared" si="3"/>
        <v>1</v>
      </c>
      <c r="G25" s="23">
        <f>(G50+G59+G63+G67+G70)</f>
        <v>39</v>
      </c>
      <c r="H25" s="23">
        <f t="shared" ref="H25" si="25">(H50+H59+H63+H67+H70)</f>
        <v>39</v>
      </c>
      <c r="I25" s="16">
        <f t="shared" si="5"/>
        <v>1</v>
      </c>
      <c r="J25" s="11">
        <f t="shared" si="6"/>
        <v>6</v>
      </c>
      <c r="K25" s="17">
        <f t="shared" si="7"/>
        <v>0.15384615384615385</v>
      </c>
      <c r="L25" s="16">
        <f t="shared" si="8"/>
        <v>1.0273972602739725E-2</v>
      </c>
      <c r="M25" s="17">
        <f t="shared" si="9"/>
        <v>9.8088531187122737E-3</v>
      </c>
      <c r="N25" s="6"/>
      <c r="O25" s="6"/>
      <c r="P25" s="11">
        <f t="shared" si="10"/>
        <v>6</v>
      </c>
      <c r="Q25" s="17">
        <f t="shared" si="11"/>
        <v>0.15384615384615385</v>
      </c>
      <c r="R25" s="16">
        <f t="shared" si="12"/>
        <v>1.6562384983437616E-2</v>
      </c>
      <c r="S25" s="17">
        <f t="shared" si="13"/>
        <v>1.3175675675675676E-2</v>
      </c>
      <c r="T25" s="6"/>
      <c r="U25" s="6"/>
    </row>
    <row r="26" spans="1:21" ht="14.25" x14ac:dyDescent="0.2">
      <c r="A26"/>
      <c r="B26" s="20"/>
      <c r="C26" s="6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6"/>
      <c r="O26" s="6"/>
      <c r="P26" s="11"/>
      <c r="Q26" s="11"/>
      <c r="R26" s="11"/>
      <c r="S26" s="11"/>
      <c r="T26" s="6"/>
      <c r="U26" s="6"/>
    </row>
    <row r="27" spans="1:21" ht="14.25" x14ac:dyDescent="0.2">
      <c r="A27"/>
      <c r="B27" s="20"/>
      <c r="C27" s="6"/>
      <c r="D27" s="25"/>
      <c r="E27" s="25"/>
      <c r="F27" s="11"/>
      <c r="G27" s="11"/>
      <c r="H27" s="11"/>
      <c r="I27" s="11"/>
      <c r="J27" s="11"/>
      <c r="K27" s="11"/>
      <c r="L27" s="11"/>
      <c r="M27" s="11"/>
      <c r="N27" s="6"/>
      <c r="O27" s="6"/>
      <c r="P27" s="11"/>
      <c r="Q27" s="11"/>
      <c r="R27" s="11"/>
      <c r="S27" s="11"/>
      <c r="T27" s="6"/>
      <c r="U27" s="6"/>
    </row>
    <row r="28" spans="1:21" ht="14.25" x14ac:dyDescent="0.2">
      <c r="A28"/>
      <c r="B28" s="7" t="s">
        <v>13</v>
      </c>
      <c r="C28" s="6"/>
      <c r="D28" s="1">
        <f>SUM(D29:D34)</f>
        <v>1608</v>
      </c>
      <c r="E28" s="1">
        <f>SUM(E29:E34)</f>
        <v>1089</v>
      </c>
      <c r="F28" s="16">
        <f t="shared" ref="F28:F34" si="26">(E28/D28)</f>
        <v>0.67723880597014929</v>
      </c>
      <c r="G28" s="11">
        <f>SUM(G29:G34)</f>
        <v>1674</v>
      </c>
      <c r="H28" s="11">
        <f>SUM(H29:H34)</f>
        <v>1113</v>
      </c>
      <c r="I28" s="16">
        <f>(H28/G28)</f>
        <v>0.66487455197132617</v>
      </c>
      <c r="J28" s="11">
        <f t="shared" ref="J28:J34" si="27">(D28-G28)</f>
        <v>-66</v>
      </c>
      <c r="K28" s="17">
        <f t="shared" ref="K28:K34" si="28">(J28/G28)</f>
        <v>-3.9426523297491037E-2</v>
      </c>
      <c r="L28" s="16">
        <f t="shared" ref="L28:L34" si="29">(D28/D$17)</f>
        <v>0.36712328767123287</v>
      </c>
      <c r="M28" s="17">
        <f t="shared" ref="M28:M34" si="30">(G28/G$17)</f>
        <v>0.42102615694164991</v>
      </c>
      <c r="N28" s="18"/>
      <c r="O28" s="18"/>
      <c r="P28" s="11">
        <f t="shared" ref="P28:P34" si="31">(E28-H28)</f>
        <v>-24</v>
      </c>
      <c r="Q28" s="17">
        <f t="shared" ref="Q28:Q34" si="32">(P28/H28)</f>
        <v>-2.15633423180593E-2</v>
      </c>
      <c r="R28" s="16">
        <f t="shared" ref="R28:R34" si="33">(E28/E$17)</f>
        <v>0.40080971659919029</v>
      </c>
      <c r="S28" s="17">
        <f t="shared" ref="S28:S34" si="34">(H28/H$17)</f>
        <v>0.37601351351351353</v>
      </c>
      <c r="T28" s="18"/>
      <c r="U28" s="18"/>
    </row>
    <row r="29" spans="1:21" ht="14.25" x14ac:dyDescent="0.2">
      <c r="A29"/>
      <c r="B29" s="6" t="s">
        <v>14</v>
      </c>
      <c r="C29" s="6"/>
      <c r="D29" s="1">
        <v>662</v>
      </c>
      <c r="E29" s="1">
        <v>392</v>
      </c>
      <c r="F29" s="16">
        <f t="shared" si="26"/>
        <v>0.59214501510574014</v>
      </c>
      <c r="G29" s="11">
        <v>559</v>
      </c>
      <c r="H29" s="11">
        <v>459</v>
      </c>
      <c r="I29" s="16">
        <f t="shared" ref="I29:I34" si="35">(H29/G29)</f>
        <v>0.82110912343470488</v>
      </c>
      <c r="J29" s="11">
        <f t="shared" si="27"/>
        <v>103</v>
      </c>
      <c r="K29" s="17">
        <f t="shared" si="28"/>
        <v>0.18425760286225404</v>
      </c>
      <c r="L29" s="16">
        <f t="shared" si="29"/>
        <v>0.15114155251141553</v>
      </c>
      <c r="M29" s="17">
        <f t="shared" si="30"/>
        <v>0.14059356136820925</v>
      </c>
      <c r="N29" s="18">
        <v>2</v>
      </c>
      <c r="O29" s="26">
        <v>2</v>
      </c>
      <c r="P29" s="11">
        <f t="shared" si="31"/>
        <v>-67</v>
      </c>
      <c r="Q29" s="17">
        <f t="shared" si="32"/>
        <v>-0.14596949891067537</v>
      </c>
      <c r="R29" s="16">
        <f t="shared" si="33"/>
        <v>0.14427677585572321</v>
      </c>
      <c r="S29" s="17">
        <f t="shared" si="34"/>
        <v>0.15506756756756757</v>
      </c>
      <c r="T29" s="18">
        <v>2</v>
      </c>
      <c r="U29" s="26">
        <v>1</v>
      </c>
    </row>
    <row r="30" spans="1:21" ht="14.25" x14ac:dyDescent="0.2">
      <c r="A30"/>
      <c r="B30" s="6" t="s">
        <v>15</v>
      </c>
      <c r="C30" s="6"/>
      <c r="D30" s="1">
        <v>382</v>
      </c>
      <c r="E30" s="1">
        <v>190</v>
      </c>
      <c r="F30" s="16">
        <f t="shared" si="26"/>
        <v>0.49738219895287961</v>
      </c>
      <c r="G30" s="11">
        <v>481</v>
      </c>
      <c r="H30" s="11">
        <v>164</v>
      </c>
      <c r="I30" s="16">
        <f t="shared" si="35"/>
        <v>0.34095634095634098</v>
      </c>
      <c r="J30" s="11">
        <f t="shared" si="27"/>
        <v>-99</v>
      </c>
      <c r="K30" s="17">
        <f t="shared" si="28"/>
        <v>-0.20582120582120583</v>
      </c>
      <c r="L30" s="16">
        <f t="shared" si="29"/>
        <v>8.7214611872146117E-2</v>
      </c>
      <c r="M30" s="17">
        <f t="shared" si="30"/>
        <v>0.12097585513078471</v>
      </c>
      <c r="N30" s="18">
        <v>5</v>
      </c>
      <c r="O30" s="26">
        <v>7</v>
      </c>
      <c r="P30" s="11">
        <f t="shared" si="31"/>
        <v>26</v>
      </c>
      <c r="Q30" s="17">
        <f t="shared" si="32"/>
        <v>0.15853658536585366</v>
      </c>
      <c r="R30" s="16">
        <f t="shared" si="33"/>
        <v>6.9930069930069935E-2</v>
      </c>
      <c r="S30" s="17">
        <f t="shared" si="34"/>
        <v>5.5405405405405408E-2</v>
      </c>
      <c r="T30" s="18">
        <v>5</v>
      </c>
      <c r="U30" s="26">
        <v>7</v>
      </c>
    </row>
    <row r="31" spans="1:21" ht="14.25" x14ac:dyDescent="0.2">
      <c r="A31"/>
      <c r="B31" s="6" t="s">
        <v>16</v>
      </c>
      <c r="C31" s="6"/>
      <c r="D31" s="1">
        <v>80</v>
      </c>
      <c r="E31" s="1">
        <v>80</v>
      </c>
      <c r="F31" s="16">
        <f t="shared" si="26"/>
        <v>1</v>
      </c>
      <c r="G31" s="11">
        <v>79</v>
      </c>
      <c r="H31" s="11">
        <v>79</v>
      </c>
      <c r="I31" s="16">
        <f t="shared" si="35"/>
        <v>1</v>
      </c>
      <c r="J31" s="11">
        <f t="shared" si="27"/>
        <v>1</v>
      </c>
      <c r="K31" s="17">
        <f t="shared" si="28"/>
        <v>1.2658227848101266E-2</v>
      </c>
      <c r="L31" s="16">
        <f t="shared" si="29"/>
        <v>1.8264840182648401E-2</v>
      </c>
      <c r="M31" s="17">
        <f t="shared" si="30"/>
        <v>1.9869215291750501E-2</v>
      </c>
      <c r="N31" s="18">
        <v>10</v>
      </c>
      <c r="O31" s="26">
        <v>12</v>
      </c>
      <c r="P31" s="11">
        <f t="shared" si="31"/>
        <v>1</v>
      </c>
      <c r="Q31" s="17">
        <f t="shared" si="32"/>
        <v>1.2658227848101266E-2</v>
      </c>
      <c r="R31" s="16">
        <f t="shared" si="33"/>
        <v>2.9444239970555761E-2</v>
      </c>
      <c r="S31" s="17">
        <f t="shared" si="34"/>
        <v>2.6689189189189191E-2</v>
      </c>
      <c r="T31" s="18">
        <v>9</v>
      </c>
      <c r="U31" s="26">
        <v>12</v>
      </c>
    </row>
    <row r="32" spans="1:21" ht="14.25" x14ac:dyDescent="0.2">
      <c r="A32"/>
      <c r="B32" s="6" t="s">
        <v>17</v>
      </c>
      <c r="C32" s="6"/>
      <c r="D32" s="1">
        <v>234</v>
      </c>
      <c r="E32" s="1">
        <v>177</v>
      </c>
      <c r="F32" s="16">
        <f t="shared" si="26"/>
        <v>0.75641025641025639</v>
      </c>
      <c r="G32" s="11">
        <v>209</v>
      </c>
      <c r="H32" s="11">
        <v>129</v>
      </c>
      <c r="I32" s="16">
        <f t="shared" si="35"/>
        <v>0.61722488038277512</v>
      </c>
      <c r="J32" s="11">
        <f t="shared" si="27"/>
        <v>25</v>
      </c>
      <c r="K32" s="17">
        <f t="shared" si="28"/>
        <v>0.11961722488038277</v>
      </c>
      <c r="L32" s="16">
        <f t="shared" si="29"/>
        <v>5.3424657534246578E-2</v>
      </c>
      <c r="M32" s="17">
        <f t="shared" si="30"/>
        <v>5.2565392354124746E-2</v>
      </c>
      <c r="N32" s="18">
        <v>6</v>
      </c>
      <c r="O32" s="26">
        <v>9</v>
      </c>
      <c r="P32" s="11">
        <f t="shared" si="31"/>
        <v>48</v>
      </c>
      <c r="Q32" s="17">
        <f t="shared" si="32"/>
        <v>0.37209302325581395</v>
      </c>
      <c r="R32" s="16">
        <f t="shared" si="33"/>
        <v>6.5145380934854613E-2</v>
      </c>
      <c r="S32" s="17">
        <f t="shared" si="34"/>
        <v>4.358108108108108E-2</v>
      </c>
      <c r="T32" s="18">
        <v>7</v>
      </c>
      <c r="U32" s="26">
        <v>8</v>
      </c>
    </row>
    <row r="33" spans="1:21" ht="14.25" x14ac:dyDescent="0.2">
      <c r="A33"/>
      <c r="B33" s="6" t="s">
        <v>18</v>
      </c>
      <c r="C33" s="6"/>
      <c r="D33" s="1">
        <v>201</v>
      </c>
      <c r="E33" s="1">
        <v>201</v>
      </c>
      <c r="F33" s="16">
        <f t="shared" si="26"/>
        <v>1</v>
      </c>
      <c r="G33" s="11">
        <v>245</v>
      </c>
      <c r="H33" s="11">
        <v>245</v>
      </c>
      <c r="I33" s="16">
        <f t="shared" si="35"/>
        <v>1</v>
      </c>
      <c r="J33" s="11">
        <f t="shared" si="27"/>
        <v>-44</v>
      </c>
      <c r="K33" s="17">
        <f t="shared" si="28"/>
        <v>-0.17959183673469387</v>
      </c>
      <c r="L33" s="16">
        <f t="shared" si="29"/>
        <v>4.5890410958904108E-2</v>
      </c>
      <c r="M33" s="17">
        <f t="shared" si="30"/>
        <v>6.1619718309859156E-2</v>
      </c>
      <c r="N33" s="18">
        <v>7</v>
      </c>
      <c r="O33" s="26">
        <v>5</v>
      </c>
      <c r="P33" s="11">
        <f t="shared" si="31"/>
        <v>-44</v>
      </c>
      <c r="Q33" s="17">
        <f t="shared" si="32"/>
        <v>-0.17959183673469387</v>
      </c>
      <c r="R33" s="16">
        <f t="shared" si="33"/>
        <v>7.3978652926021349E-2</v>
      </c>
      <c r="S33" s="17">
        <f t="shared" si="34"/>
        <v>8.2770270270270271E-2</v>
      </c>
      <c r="T33" s="18">
        <v>4</v>
      </c>
      <c r="U33" s="26">
        <v>4</v>
      </c>
    </row>
    <row r="34" spans="1:21" ht="14.25" x14ac:dyDescent="0.2">
      <c r="A34"/>
      <c r="B34" s="6" t="s">
        <v>19</v>
      </c>
      <c r="C34" s="6"/>
      <c r="D34" s="1">
        <v>49</v>
      </c>
      <c r="E34" s="1">
        <v>49</v>
      </c>
      <c r="F34" s="16">
        <f t="shared" si="26"/>
        <v>1</v>
      </c>
      <c r="G34" s="11">
        <v>101</v>
      </c>
      <c r="H34" s="11">
        <v>37</v>
      </c>
      <c r="I34" s="16">
        <f t="shared" si="35"/>
        <v>0.36633663366336633</v>
      </c>
      <c r="J34" s="11">
        <f t="shared" si="27"/>
        <v>-52</v>
      </c>
      <c r="K34" s="17">
        <f t="shared" si="28"/>
        <v>-0.51485148514851486</v>
      </c>
      <c r="L34" s="16">
        <f t="shared" si="29"/>
        <v>1.1187214611872146E-2</v>
      </c>
      <c r="M34" s="17">
        <f t="shared" si="30"/>
        <v>2.5402414486921529E-2</v>
      </c>
      <c r="N34" s="18">
        <v>13</v>
      </c>
      <c r="O34" s="26">
        <v>6</v>
      </c>
      <c r="P34" s="11">
        <f t="shared" si="31"/>
        <v>12</v>
      </c>
      <c r="Q34" s="17">
        <f t="shared" si="32"/>
        <v>0.32432432432432434</v>
      </c>
      <c r="R34" s="16">
        <f t="shared" si="33"/>
        <v>1.8034596981965401E-2</v>
      </c>
      <c r="S34" s="17">
        <f t="shared" si="34"/>
        <v>1.2500000000000001E-2</v>
      </c>
      <c r="T34" s="18">
        <v>13</v>
      </c>
      <c r="U34" s="26">
        <v>10</v>
      </c>
    </row>
    <row r="35" spans="1:21" ht="14.25" x14ac:dyDescent="0.2">
      <c r="A35"/>
      <c r="B35" s="14"/>
      <c r="C35" s="6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6"/>
      <c r="O35" s="26"/>
      <c r="P35" s="11"/>
      <c r="Q35" s="11"/>
      <c r="R35" s="11"/>
      <c r="S35" s="11"/>
      <c r="T35" s="6"/>
      <c r="U35" s="26"/>
    </row>
    <row r="36" spans="1:21" ht="14.25" x14ac:dyDescent="0.2">
      <c r="A36"/>
      <c r="B36" s="7" t="s">
        <v>20</v>
      </c>
      <c r="C36" s="6"/>
      <c r="D36" s="1">
        <f>SUM(D37:D39)</f>
        <v>2204</v>
      </c>
      <c r="E36" s="1">
        <f>SUM(E37:E39)</f>
        <v>1126</v>
      </c>
      <c r="F36" s="16">
        <f t="shared" ref="F36:F39" si="36">(E36/D36)</f>
        <v>0.51088929219600721</v>
      </c>
      <c r="G36" s="11">
        <f>SUM(G37:G39)</f>
        <v>1629</v>
      </c>
      <c r="H36" s="11">
        <f>SUM(H37:H39)</f>
        <v>1178</v>
      </c>
      <c r="I36" s="16">
        <f t="shared" ref="I36:I39" si="37">(H36/G36)</f>
        <v>0.72314303253529777</v>
      </c>
      <c r="J36" s="11">
        <f t="shared" ref="J36:J39" si="38">(D36-G36)</f>
        <v>575</v>
      </c>
      <c r="K36" s="17">
        <f t="shared" ref="K36:K39" si="39">(J36/G36)</f>
        <v>0.35297728667894412</v>
      </c>
      <c r="L36" s="16">
        <f t="shared" ref="L36:L39" si="40">(D36/D$17)</f>
        <v>0.50319634703196348</v>
      </c>
      <c r="M36" s="17">
        <f t="shared" ref="M36:M39" si="41">(G36/G$17)</f>
        <v>0.40970824949698187</v>
      </c>
      <c r="N36" s="6"/>
      <c r="O36" s="26"/>
      <c r="P36" s="11">
        <f t="shared" ref="P36:P39" si="42">(E36-H36)</f>
        <v>-52</v>
      </c>
      <c r="Q36" s="17">
        <f t="shared" ref="Q36:Q39" si="43">(P36/H36)</f>
        <v>-4.4142614601018676E-2</v>
      </c>
      <c r="R36" s="16">
        <f t="shared" ref="R36:R39" si="44">(E36/E$17)</f>
        <v>0.41442767758557231</v>
      </c>
      <c r="S36" s="17">
        <f t="shared" ref="S36:S39" si="45">(H36/H$17)</f>
        <v>0.39797297297297296</v>
      </c>
      <c r="T36" s="6"/>
      <c r="U36" s="26"/>
    </row>
    <row r="37" spans="1:21" ht="14.25" x14ac:dyDescent="0.2">
      <c r="A37"/>
      <c r="B37" s="6" t="s">
        <v>21</v>
      </c>
      <c r="C37" s="6"/>
      <c r="D37" s="1">
        <v>535</v>
      </c>
      <c r="E37" s="1">
        <v>341</v>
      </c>
      <c r="F37" s="16">
        <f t="shared" si="36"/>
        <v>0.63738317757009344</v>
      </c>
      <c r="G37" s="11">
        <v>540</v>
      </c>
      <c r="H37" s="11">
        <v>445</v>
      </c>
      <c r="I37" s="16">
        <f t="shared" si="37"/>
        <v>0.82407407407407407</v>
      </c>
      <c r="J37" s="11">
        <f t="shared" si="38"/>
        <v>-5</v>
      </c>
      <c r="K37" s="17">
        <f t="shared" si="39"/>
        <v>-9.2592592592592587E-3</v>
      </c>
      <c r="L37" s="16">
        <f t="shared" si="40"/>
        <v>0.12214611872146118</v>
      </c>
      <c r="M37" s="17">
        <f t="shared" si="41"/>
        <v>0.1358148893360161</v>
      </c>
      <c r="N37" s="18">
        <v>4</v>
      </c>
      <c r="O37" s="26">
        <v>3</v>
      </c>
      <c r="P37" s="11">
        <f t="shared" si="42"/>
        <v>-104</v>
      </c>
      <c r="Q37" s="17">
        <f t="shared" si="43"/>
        <v>-0.23370786516853934</v>
      </c>
      <c r="R37" s="16">
        <f t="shared" si="44"/>
        <v>0.12550607287449392</v>
      </c>
      <c r="S37" s="17">
        <f t="shared" si="45"/>
        <v>0.15033783783783783</v>
      </c>
      <c r="T37" s="18">
        <v>3</v>
      </c>
      <c r="U37" s="26">
        <v>5</v>
      </c>
    </row>
    <row r="38" spans="1:21" ht="14.25" x14ac:dyDescent="0.2">
      <c r="A38"/>
      <c r="B38" s="6" t="s">
        <v>22</v>
      </c>
      <c r="C38" s="6"/>
      <c r="D38" s="1">
        <v>1071</v>
      </c>
      <c r="E38" s="1">
        <v>189</v>
      </c>
      <c r="F38" s="16">
        <f t="shared" si="36"/>
        <v>0.17647058823529413</v>
      </c>
      <c r="G38" s="11">
        <v>322</v>
      </c>
      <c r="H38" s="11">
        <v>311</v>
      </c>
      <c r="I38" s="16">
        <f t="shared" si="37"/>
        <v>0.96583850931677018</v>
      </c>
      <c r="J38" s="11">
        <f t="shared" si="38"/>
        <v>749</v>
      </c>
      <c r="K38" s="17">
        <f t="shared" si="39"/>
        <v>2.3260869565217392</v>
      </c>
      <c r="L38" s="16">
        <f t="shared" si="40"/>
        <v>0.24452054794520547</v>
      </c>
      <c r="M38" s="17">
        <f t="shared" si="41"/>
        <v>8.098591549295775E-2</v>
      </c>
      <c r="N38" s="18">
        <v>1</v>
      </c>
      <c r="O38" s="26">
        <v>1</v>
      </c>
      <c r="P38" s="11">
        <f t="shared" si="42"/>
        <v>-122</v>
      </c>
      <c r="Q38" s="17">
        <f t="shared" si="43"/>
        <v>-0.39228295819935693</v>
      </c>
      <c r="R38" s="16">
        <f t="shared" si="44"/>
        <v>6.9562016930437981E-2</v>
      </c>
      <c r="S38" s="17">
        <f t="shared" si="45"/>
        <v>0.10506756756756756</v>
      </c>
      <c r="T38" s="18">
        <v>6</v>
      </c>
      <c r="U38" s="26">
        <v>3</v>
      </c>
    </row>
    <row r="39" spans="1:21" ht="14.25" x14ac:dyDescent="0.2">
      <c r="A39"/>
      <c r="B39" s="6" t="s">
        <v>23</v>
      </c>
      <c r="C39" s="6"/>
      <c r="D39" s="1">
        <v>598</v>
      </c>
      <c r="E39" s="1">
        <v>596</v>
      </c>
      <c r="F39" s="16">
        <f t="shared" si="36"/>
        <v>0.99665551839464883</v>
      </c>
      <c r="G39" s="11">
        <v>767</v>
      </c>
      <c r="H39" s="11">
        <v>422</v>
      </c>
      <c r="I39" s="16">
        <f t="shared" si="37"/>
        <v>0.55019556714471973</v>
      </c>
      <c r="J39" s="11">
        <f t="shared" si="38"/>
        <v>-169</v>
      </c>
      <c r="K39" s="17">
        <f t="shared" si="39"/>
        <v>-0.22033898305084745</v>
      </c>
      <c r="L39" s="16">
        <f t="shared" si="40"/>
        <v>0.13652968036529681</v>
      </c>
      <c r="M39" s="17">
        <f t="shared" si="41"/>
        <v>0.19290744466800805</v>
      </c>
      <c r="N39" s="18">
        <v>3</v>
      </c>
      <c r="O39" s="26">
        <v>4</v>
      </c>
      <c r="P39" s="11">
        <f t="shared" si="42"/>
        <v>174</v>
      </c>
      <c r="Q39" s="17">
        <f t="shared" si="43"/>
        <v>0.41232227488151657</v>
      </c>
      <c r="R39" s="16">
        <f t="shared" si="44"/>
        <v>0.21935958778064041</v>
      </c>
      <c r="S39" s="17">
        <f t="shared" si="45"/>
        <v>0.14256756756756755</v>
      </c>
      <c r="T39" s="18">
        <v>1</v>
      </c>
      <c r="U39" s="26">
        <v>2</v>
      </c>
    </row>
    <row r="40" spans="1:21" ht="14.25" x14ac:dyDescent="0.2">
      <c r="A40"/>
      <c r="B40" s="14"/>
      <c r="C40" s="6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6"/>
      <c r="O40" s="26"/>
      <c r="P40" s="11"/>
      <c r="Q40" s="11"/>
      <c r="R40" s="11"/>
      <c r="S40" s="11"/>
      <c r="T40" s="6"/>
      <c r="U40" s="26"/>
    </row>
    <row r="41" spans="1:21" ht="14.25" x14ac:dyDescent="0.2">
      <c r="A41"/>
      <c r="B41" s="7" t="s">
        <v>24</v>
      </c>
      <c r="C41" s="6"/>
      <c r="D41" s="1">
        <f>SUM(D42:D44)</f>
        <v>269</v>
      </c>
      <c r="E41" s="1">
        <f>SUM(E42:E44)</f>
        <v>269</v>
      </c>
      <c r="F41" s="16">
        <f t="shared" ref="F41:F44" si="46">(E41/D41)</f>
        <v>1</v>
      </c>
      <c r="G41" s="11">
        <f>SUM(G42:G44)</f>
        <v>509</v>
      </c>
      <c r="H41" s="11">
        <f>SUM(H42:H44)</f>
        <v>509</v>
      </c>
      <c r="I41" s="16">
        <f t="shared" ref="I41:I44" si="47">(H41/G41)</f>
        <v>1</v>
      </c>
      <c r="J41" s="11">
        <f t="shared" ref="J41:J44" si="48">(D41-G41)</f>
        <v>-240</v>
      </c>
      <c r="K41" s="17">
        <f t="shared" ref="K41:K44" si="49">(J41/G41)</f>
        <v>-0.47151277013752457</v>
      </c>
      <c r="L41" s="16">
        <f t="shared" ref="L41:L44" si="50">(D41/D$17)</f>
        <v>6.1415525114155253E-2</v>
      </c>
      <c r="M41" s="17">
        <f t="shared" ref="M41:M44" si="51">(G41/G$17)</f>
        <v>0.12801810865191146</v>
      </c>
      <c r="N41" s="18"/>
      <c r="O41" s="26"/>
      <c r="P41" s="11">
        <f t="shared" ref="P41:P44" si="52">(E41-H41)</f>
        <v>-240</v>
      </c>
      <c r="Q41" s="17">
        <f t="shared" ref="Q41:Q44" si="53">(P41/H41)</f>
        <v>-0.47151277013752457</v>
      </c>
      <c r="R41" s="16">
        <f t="shared" ref="R41:R44" si="54">(E41/E$17)</f>
        <v>9.9006256900993739E-2</v>
      </c>
      <c r="S41" s="17">
        <f t="shared" ref="S41:S44" si="55">(H41/H$17)</f>
        <v>0.17195945945945945</v>
      </c>
      <c r="T41" s="18"/>
      <c r="U41" s="26"/>
    </row>
    <row r="42" spans="1:21" ht="14.25" x14ac:dyDescent="0.2">
      <c r="A42"/>
      <c r="B42" s="6" t="s">
        <v>25</v>
      </c>
      <c r="C42" s="6"/>
      <c r="D42" s="1">
        <v>36</v>
      </c>
      <c r="E42" s="1">
        <v>36</v>
      </c>
      <c r="F42" s="16">
        <f t="shared" si="46"/>
        <v>1</v>
      </c>
      <c r="G42" s="11">
        <v>74</v>
      </c>
      <c r="H42" s="11">
        <v>74</v>
      </c>
      <c r="I42" s="16">
        <f t="shared" si="47"/>
        <v>1</v>
      </c>
      <c r="J42" s="11">
        <f t="shared" si="48"/>
        <v>-38</v>
      </c>
      <c r="K42" s="17">
        <f t="shared" si="49"/>
        <v>-0.51351351351351349</v>
      </c>
      <c r="L42" s="16">
        <f t="shared" si="50"/>
        <v>8.21917808219178E-3</v>
      </c>
      <c r="M42" s="17">
        <f t="shared" si="51"/>
        <v>1.8611670020120725E-2</v>
      </c>
      <c r="N42" s="18">
        <v>15</v>
      </c>
      <c r="O42" s="26">
        <v>11</v>
      </c>
      <c r="P42" s="11">
        <f t="shared" si="52"/>
        <v>-38</v>
      </c>
      <c r="Q42" s="17">
        <f t="shared" si="53"/>
        <v>-0.51351351351351349</v>
      </c>
      <c r="R42" s="16">
        <f t="shared" si="54"/>
        <v>1.3249907986750091E-2</v>
      </c>
      <c r="S42" s="17">
        <f t="shared" si="55"/>
        <v>2.5000000000000001E-2</v>
      </c>
      <c r="T42" s="18">
        <v>15</v>
      </c>
      <c r="U42" s="26">
        <v>11</v>
      </c>
    </row>
    <row r="43" spans="1:21" ht="14.25" x14ac:dyDescent="0.2">
      <c r="A43"/>
      <c r="B43" s="6" t="s">
        <v>26</v>
      </c>
      <c r="C43" s="6"/>
      <c r="D43" s="1">
        <v>170</v>
      </c>
      <c r="E43" s="1">
        <v>170</v>
      </c>
      <c r="F43" s="16">
        <f t="shared" si="46"/>
        <v>1</v>
      </c>
      <c r="G43" s="11">
        <v>172</v>
      </c>
      <c r="H43" s="11">
        <v>172</v>
      </c>
      <c r="I43" s="16">
        <f t="shared" si="47"/>
        <v>1</v>
      </c>
      <c r="J43" s="11">
        <f t="shared" si="48"/>
        <v>-2</v>
      </c>
      <c r="K43" s="17">
        <f t="shared" si="49"/>
        <v>-1.1627906976744186E-2</v>
      </c>
      <c r="L43" s="16">
        <f t="shared" si="50"/>
        <v>3.8812785388127852E-2</v>
      </c>
      <c r="M43" s="17">
        <f t="shared" si="51"/>
        <v>4.3259557344064385E-2</v>
      </c>
      <c r="N43" s="18">
        <v>8</v>
      </c>
      <c r="O43" s="26">
        <v>8</v>
      </c>
      <c r="P43" s="11">
        <f t="shared" si="52"/>
        <v>-2</v>
      </c>
      <c r="Q43" s="17">
        <f t="shared" si="53"/>
        <v>-1.1627906976744186E-2</v>
      </c>
      <c r="R43" s="16">
        <f t="shared" si="54"/>
        <v>6.2569009937430989E-2</v>
      </c>
      <c r="S43" s="17">
        <f t="shared" si="55"/>
        <v>5.8108108108108111E-2</v>
      </c>
      <c r="T43" s="18">
        <v>8</v>
      </c>
      <c r="U43" s="26">
        <v>5</v>
      </c>
    </row>
    <row r="44" spans="1:21" ht="14.25" x14ac:dyDescent="0.2">
      <c r="A44"/>
      <c r="B44" s="6" t="s">
        <v>27</v>
      </c>
      <c r="C44" s="6"/>
      <c r="D44" s="1">
        <v>63</v>
      </c>
      <c r="E44" s="1">
        <v>63</v>
      </c>
      <c r="F44" s="16">
        <f t="shared" si="46"/>
        <v>1</v>
      </c>
      <c r="G44" s="11">
        <v>263</v>
      </c>
      <c r="H44" s="11">
        <v>263</v>
      </c>
      <c r="I44" s="16">
        <f t="shared" si="47"/>
        <v>1</v>
      </c>
      <c r="J44" s="11">
        <f t="shared" si="48"/>
        <v>-200</v>
      </c>
      <c r="K44" s="17">
        <f t="shared" si="49"/>
        <v>-0.76045627376425851</v>
      </c>
      <c r="L44" s="16">
        <f t="shared" si="50"/>
        <v>1.4383561643835616E-2</v>
      </c>
      <c r="M44" s="17">
        <f t="shared" si="51"/>
        <v>6.6146881287726361E-2</v>
      </c>
      <c r="N44" s="18">
        <v>11</v>
      </c>
      <c r="O44" s="26">
        <v>10</v>
      </c>
      <c r="P44" s="11">
        <f t="shared" si="52"/>
        <v>-200</v>
      </c>
      <c r="Q44" s="17">
        <f t="shared" si="53"/>
        <v>-0.76045627376425851</v>
      </c>
      <c r="R44" s="16">
        <f t="shared" si="54"/>
        <v>2.318733897681266E-2</v>
      </c>
      <c r="S44" s="17">
        <f t="shared" si="55"/>
        <v>8.8851351351351346E-2</v>
      </c>
      <c r="T44" s="18">
        <v>10</v>
      </c>
      <c r="U44" s="26">
        <v>9</v>
      </c>
    </row>
    <row r="45" spans="1:21" ht="14.25" x14ac:dyDescent="0.2">
      <c r="A45"/>
      <c r="B45" s="6"/>
      <c r="C45" s="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6"/>
      <c r="O45" s="26"/>
      <c r="P45" s="11"/>
      <c r="Q45" s="11"/>
      <c r="R45" s="11"/>
      <c r="S45" s="11"/>
      <c r="T45" s="6"/>
      <c r="U45" s="26"/>
    </row>
    <row r="46" spans="1:21" ht="14.25" x14ac:dyDescent="0.2">
      <c r="A46"/>
      <c r="B46" s="7" t="s">
        <v>37</v>
      </c>
      <c r="C46" s="6"/>
      <c r="F46" s="11"/>
      <c r="G46" s="11"/>
      <c r="H46" s="11"/>
      <c r="I46" s="11"/>
      <c r="J46" s="11"/>
      <c r="K46" s="11"/>
      <c r="L46" s="11"/>
      <c r="M46" s="11"/>
      <c r="N46" s="6"/>
      <c r="O46" s="26"/>
      <c r="P46" s="11"/>
      <c r="Q46" s="11"/>
      <c r="R46" s="11"/>
      <c r="S46" s="11"/>
      <c r="T46" s="6"/>
      <c r="U46" s="26"/>
    </row>
    <row r="47" spans="1:21" ht="14.25" x14ac:dyDescent="0.2">
      <c r="A47"/>
      <c r="B47" s="6" t="s">
        <v>41</v>
      </c>
      <c r="C47" s="6"/>
      <c r="F47" s="11"/>
      <c r="G47" s="11"/>
      <c r="H47" s="11"/>
      <c r="I47" s="11"/>
      <c r="J47" s="11"/>
      <c r="K47" s="11"/>
      <c r="L47" s="11"/>
      <c r="M47" s="11"/>
      <c r="N47" s="6"/>
      <c r="O47" s="26"/>
      <c r="P47" s="11"/>
      <c r="Q47" s="11"/>
      <c r="R47" s="11"/>
      <c r="S47" s="11"/>
      <c r="T47" s="6"/>
      <c r="U47" s="26"/>
    </row>
    <row r="48" spans="1:21" ht="14.25" x14ac:dyDescent="0.2">
      <c r="A48"/>
      <c r="B48" s="27" t="s">
        <v>52</v>
      </c>
      <c r="C48" s="6"/>
      <c r="F48" s="11"/>
      <c r="G48" s="11"/>
      <c r="H48" s="11"/>
      <c r="I48" s="11"/>
      <c r="J48" s="11"/>
      <c r="K48" s="17"/>
      <c r="L48" s="11"/>
      <c r="M48" s="17"/>
      <c r="N48" s="6"/>
      <c r="O48" s="26"/>
      <c r="P48" s="11"/>
      <c r="Q48" s="17"/>
      <c r="R48" s="11"/>
      <c r="S48" s="17"/>
      <c r="T48" s="6"/>
      <c r="U48" s="26"/>
    </row>
    <row r="49" spans="1:21" ht="14.25" x14ac:dyDescent="0.2">
      <c r="A49"/>
      <c r="B49" s="27" t="s">
        <v>53</v>
      </c>
      <c r="C49" s="6"/>
      <c r="F49" s="11"/>
      <c r="G49" s="11"/>
      <c r="H49" s="11"/>
      <c r="I49" s="11"/>
      <c r="J49" s="11"/>
      <c r="K49" s="17"/>
      <c r="L49" s="11"/>
      <c r="M49" s="17"/>
      <c r="N49" s="6"/>
      <c r="O49" s="26"/>
      <c r="P49" s="11"/>
      <c r="Q49" s="17"/>
      <c r="R49" s="11"/>
      <c r="S49" s="17"/>
      <c r="T49" s="6"/>
      <c r="U49" s="26"/>
    </row>
    <row r="50" spans="1:21" ht="14.25" x14ac:dyDescent="0.2">
      <c r="A50"/>
      <c r="B50" s="6" t="s">
        <v>28</v>
      </c>
      <c r="C50" s="6"/>
      <c r="D50" s="1">
        <v>17</v>
      </c>
      <c r="E50" s="1">
        <v>17</v>
      </c>
      <c r="F50" s="16">
        <f t="shared" ref="F50:F51" si="56">(E50/D50)</f>
        <v>1</v>
      </c>
      <c r="G50" s="11">
        <v>13</v>
      </c>
      <c r="H50" s="11">
        <v>13</v>
      </c>
      <c r="I50" s="16">
        <f t="shared" ref="I50:I51" si="57">(H50/G50)</f>
        <v>1</v>
      </c>
      <c r="J50" s="11">
        <f t="shared" ref="J50:J51" si="58">(D50-G50)</f>
        <v>4</v>
      </c>
      <c r="K50" s="17">
        <f t="shared" ref="K50:K51" si="59">(J50/G50)</f>
        <v>0.30769230769230771</v>
      </c>
      <c r="L50" s="16">
        <f>(D50/D$17)</f>
        <v>3.8812785388127853E-3</v>
      </c>
      <c r="M50" s="17">
        <f>(G50/G$17)</f>
        <v>3.2696177062374247E-3</v>
      </c>
      <c r="N50" s="18">
        <v>17</v>
      </c>
      <c r="O50" s="26">
        <v>18</v>
      </c>
      <c r="P50" s="11">
        <f t="shared" ref="P50:P51" si="60">(E50-H50)</f>
        <v>4</v>
      </c>
      <c r="Q50" s="17">
        <f t="shared" ref="Q50:Q51" si="61">(P50/H50)</f>
        <v>0.30769230769230771</v>
      </c>
      <c r="R50" s="16">
        <f t="shared" ref="R50:R51" si="62">(E50/E$17)</f>
        <v>6.2569009937430992E-3</v>
      </c>
      <c r="S50" s="17">
        <f t="shared" ref="S50:S51" si="63">(H50/H$17)</f>
        <v>4.3918918918918921E-3</v>
      </c>
      <c r="T50" s="18">
        <v>17</v>
      </c>
      <c r="U50" s="26">
        <v>18</v>
      </c>
    </row>
    <row r="51" spans="1:21" ht="14.25" x14ac:dyDescent="0.2">
      <c r="A51"/>
      <c r="B51" s="6" t="s">
        <v>29</v>
      </c>
      <c r="C51" s="6"/>
      <c r="D51" s="1">
        <v>40</v>
      </c>
      <c r="E51" s="1">
        <v>40</v>
      </c>
      <c r="F51" s="16">
        <f t="shared" si="56"/>
        <v>1</v>
      </c>
      <c r="G51" s="11">
        <v>44</v>
      </c>
      <c r="H51" s="11">
        <v>44</v>
      </c>
      <c r="I51" s="16">
        <f t="shared" si="57"/>
        <v>1</v>
      </c>
      <c r="J51" s="11">
        <f t="shared" si="58"/>
        <v>-4</v>
      </c>
      <c r="K51" s="17">
        <f t="shared" si="59"/>
        <v>-9.0909090909090912E-2</v>
      </c>
      <c r="L51" s="16">
        <f>(D51/D$17)</f>
        <v>9.1324200913242004E-3</v>
      </c>
      <c r="M51" s="17">
        <f>(G51/G$17)</f>
        <v>1.1066398390342052E-2</v>
      </c>
      <c r="N51" s="18">
        <v>14</v>
      </c>
      <c r="O51" s="26">
        <v>14</v>
      </c>
      <c r="P51" s="11">
        <f t="shared" si="60"/>
        <v>-4</v>
      </c>
      <c r="Q51" s="17">
        <f t="shared" si="61"/>
        <v>-9.0909090909090912E-2</v>
      </c>
      <c r="R51" s="16">
        <f t="shared" si="62"/>
        <v>1.4722119985277881E-2</v>
      </c>
      <c r="S51" s="17">
        <f t="shared" si="63"/>
        <v>1.4864864864864866E-2</v>
      </c>
      <c r="T51" s="18">
        <v>14</v>
      </c>
      <c r="U51" s="26">
        <v>14</v>
      </c>
    </row>
    <row r="52" spans="1:21" ht="14.25" x14ac:dyDescent="0.2">
      <c r="A52"/>
      <c r="B52" s="6"/>
      <c r="C52" s="6"/>
      <c r="F52" s="11"/>
      <c r="G52" s="11"/>
      <c r="H52" s="11"/>
      <c r="I52" s="11"/>
      <c r="J52" s="11"/>
      <c r="K52" s="11"/>
      <c r="L52" s="11"/>
      <c r="M52" s="11"/>
      <c r="N52" s="6"/>
      <c r="O52" s="26"/>
      <c r="P52" s="11"/>
      <c r="Q52" s="11"/>
      <c r="R52" s="11"/>
      <c r="S52" s="11"/>
      <c r="T52" s="6"/>
      <c r="U52" s="26"/>
    </row>
    <row r="53" spans="1:21" ht="14.25" x14ac:dyDescent="0.2">
      <c r="A53"/>
      <c r="B53" s="7" t="s">
        <v>38</v>
      </c>
      <c r="C53" s="6"/>
      <c r="F53" s="11"/>
      <c r="G53" s="11"/>
      <c r="H53" s="11"/>
      <c r="I53" s="11"/>
      <c r="J53" s="11"/>
      <c r="K53" s="11"/>
      <c r="L53" s="11"/>
      <c r="M53" s="11"/>
      <c r="N53" s="6"/>
      <c r="O53" s="26"/>
      <c r="P53" s="11"/>
      <c r="Q53" s="11"/>
      <c r="R53" s="11"/>
      <c r="S53" s="11"/>
      <c r="T53" s="6"/>
      <c r="U53" s="26"/>
    </row>
    <row r="54" spans="1:21" ht="14.25" x14ac:dyDescent="0.2">
      <c r="A54"/>
      <c r="B54" s="6" t="s">
        <v>42</v>
      </c>
      <c r="C54" s="6"/>
      <c r="F54" s="11"/>
      <c r="G54" s="11"/>
      <c r="H54" s="11"/>
      <c r="I54" s="11"/>
      <c r="J54" s="11"/>
      <c r="K54" s="11"/>
      <c r="L54" s="11"/>
      <c r="M54" s="11"/>
      <c r="N54" s="6"/>
      <c r="O54" s="26"/>
      <c r="P54" s="11"/>
      <c r="Q54" s="11"/>
      <c r="R54" s="11"/>
      <c r="S54" s="11"/>
      <c r="T54" s="6"/>
      <c r="U54" s="26"/>
    </row>
    <row r="55" spans="1:21" ht="14.25" x14ac:dyDescent="0.2">
      <c r="A55"/>
      <c r="B55" s="27" t="s">
        <v>54</v>
      </c>
      <c r="C55" s="6"/>
      <c r="F55" s="11"/>
      <c r="G55" s="11"/>
      <c r="H55" s="11"/>
      <c r="I55" s="11"/>
      <c r="J55" s="11"/>
      <c r="K55" s="17"/>
      <c r="L55" s="11"/>
      <c r="M55" s="17"/>
      <c r="N55" s="6"/>
      <c r="O55" s="26"/>
      <c r="P55" s="11"/>
      <c r="Q55" s="17"/>
      <c r="R55" s="11"/>
      <c r="S55" s="17"/>
      <c r="T55" s="6"/>
      <c r="U55" s="26"/>
    </row>
    <row r="56" spans="1:21" ht="14.25" x14ac:dyDescent="0.2">
      <c r="A56"/>
      <c r="B56" s="27" t="s">
        <v>55</v>
      </c>
      <c r="C56" s="6"/>
      <c r="F56" s="11"/>
      <c r="G56" s="11"/>
      <c r="H56" s="11"/>
      <c r="I56" s="11"/>
      <c r="J56" s="11"/>
      <c r="K56" s="17"/>
      <c r="L56" s="11"/>
      <c r="M56" s="17"/>
      <c r="N56" s="6"/>
      <c r="O56" s="26"/>
      <c r="P56" s="11"/>
      <c r="Q56" s="17"/>
      <c r="R56" s="11"/>
      <c r="S56" s="17"/>
      <c r="T56" s="6"/>
      <c r="U56" s="26"/>
    </row>
    <row r="57" spans="1:21" ht="14.25" x14ac:dyDescent="0.2">
      <c r="A57"/>
      <c r="B57" s="6" t="s">
        <v>30</v>
      </c>
      <c r="C57" s="6"/>
      <c r="D57" s="1">
        <v>29</v>
      </c>
      <c r="E57" s="1">
        <v>29</v>
      </c>
      <c r="F57" s="16">
        <f>(E57/D57)</f>
        <v>1</v>
      </c>
      <c r="G57" s="11">
        <v>13</v>
      </c>
      <c r="H57" s="11">
        <v>13</v>
      </c>
      <c r="I57" s="16">
        <f>(H57/G57)</f>
        <v>1</v>
      </c>
      <c r="J57" s="11">
        <f>(D57-G57)</f>
        <v>16</v>
      </c>
      <c r="K57" s="17">
        <f>(J57/G57)</f>
        <v>1.2307692307692308</v>
      </c>
      <c r="L57" s="16">
        <f>(D57/D$17)</f>
        <v>6.6210045662100456E-3</v>
      </c>
      <c r="M57" s="17">
        <f>(G57/G$17)</f>
        <v>3.2696177062374247E-3</v>
      </c>
      <c r="N57" s="18">
        <v>16</v>
      </c>
      <c r="O57" s="26">
        <v>17</v>
      </c>
      <c r="P57" s="11">
        <f>(E57-H57)</f>
        <v>16</v>
      </c>
      <c r="Q57" s="17">
        <f>(P57/H57)</f>
        <v>1.2307692307692308</v>
      </c>
      <c r="R57" s="16">
        <f>(E57/E$17)</f>
        <v>1.0673536989326464E-2</v>
      </c>
      <c r="S57" s="17">
        <f>(H57/H$17)</f>
        <v>4.3918918918918921E-3</v>
      </c>
      <c r="T57" s="18">
        <v>16</v>
      </c>
      <c r="U57" s="26">
        <v>16</v>
      </c>
    </row>
    <row r="58" spans="1:21" ht="14.25" x14ac:dyDescent="0.2">
      <c r="A58"/>
      <c r="B58" s="6" t="s">
        <v>43</v>
      </c>
      <c r="C58" s="6"/>
      <c r="F58" s="11"/>
      <c r="G58" s="11"/>
      <c r="H58" s="11"/>
      <c r="I58" s="11"/>
      <c r="J58" s="11"/>
      <c r="K58" s="11"/>
      <c r="L58" s="11"/>
      <c r="M58" s="17"/>
      <c r="N58" s="6"/>
      <c r="O58" s="26"/>
      <c r="P58" s="11"/>
      <c r="Q58" s="11"/>
      <c r="R58" s="11"/>
      <c r="S58" s="11"/>
      <c r="T58" s="6"/>
      <c r="U58" s="26"/>
    </row>
    <row r="59" spans="1:21" ht="14.25" x14ac:dyDescent="0.2">
      <c r="A59"/>
      <c r="B59" s="27" t="s">
        <v>56</v>
      </c>
      <c r="C59" s="6"/>
      <c r="D59" s="1">
        <v>0</v>
      </c>
      <c r="E59" s="1">
        <v>0</v>
      </c>
      <c r="F59" s="16"/>
      <c r="G59" s="11">
        <v>0</v>
      </c>
      <c r="H59" s="11">
        <v>0</v>
      </c>
      <c r="I59" s="16"/>
      <c r="J59" s="11"/>
      <c r="K59" s="17"/>
      <c r="L59" s="16">
        <f>(D59/D$17)</f>
        <v>0</v>
      </c>
      <c r="M59" s="17">
        <f>(G59/G$17)</f>
        <v>0</v>
      </c>
      <c r="N59" s="6"/>
      <c r="O59" s="26"/>
      <c r="P59" s="11"/>
      <c r="Q59" s="17"/>
      <c r="R59" s="16">
        <f>(E59/E$17)</f>
        <v>0</v>
      </c>
      <c r="S59" s="17">
        <f>(H59/H$17)</f>
        <v>0</v>
      </c>
      <c r="T59" s="6"/>
      <c r="U59" s="26"/>
    </row>
    <row r="60" spans="1:21" ht="14.25" x14ac:dyDescent="0.2">
      <c r="A60"/>
      <c r="B60" s="27" t="s">
        <v>57</v>
      </c>
      <c r="C60" s="6"/>
      <c r="F60" s="11"/>
      <c r="G60" s="11"/>
      <c r="H60" s="11"/>
      <c r="I60" s="11"/>
      <c r="J60" s="11"/>
      <c r="K60" s="17"/>
      <c r="L60" s="11"/>
      <c r="M60" s="17"/>
      <c r="N60" s="6"/>
      <c r="O60" s="26"/>
      <c r="P60" s="11"/>
      <c r="Q60" s="17"/>
      <c r="R60" s="11"/>
      <c r="S60" s="17"/>
      <c r="T60" s="6"/>
      <c r="U60" s="26"/>
    </row>
    <row r="61" spans="1:21" ht="14.25" x14ac:dyDescent="0.2">
      <c r="A61"/>
      <c r="B61" s="6" t="s">
        <v>31</v>
      </c>
      <c r="C61" s="6"/>
      <c r="D61" s="1">
        <v>125</v>
      </c>
      <c r="E61" s="1">
        <v>59</v>
      </c>
      <c r="F61" s="16">
        <f>(E61/D61)</f>
        <v>0.47199999999999998</v>
      </c>
      <c r="G61" s="11">
        <v>34</v>
      </c>
      <c r="H61" s="11">
        <v>34</v>
      </c>
      <c r="I61" s="16">
        <f>(H61/G61)</f>
        <v>1</v>
      </c>
      <c r="J61" s="11">
        <f>(D61-G61)</f>
        <v>91</v>
      </c>
      <c r="K61" s="17">
        <f>(J61/G61)</f>
        <v>2.6764705882352939</v>
      </c>
      <c r="L61" s="16">
        <f>(D61/D$17)</f>
        <v>2.8538812785388126E-2</v>
      </c>
      <c r="M61" s="17">
        <f>(G61/G$17)</f>
        <v>8.5513078470824955E-3</v>
      </c>
      <c r="N61" s="18">
        <v>9</v>
      </c>
      <c r="O61" s="26">
        <v>15</v>
      </c>
      <c r="P61" s="11">
        <f>(E61-H61)</f>
        <v>25</v>
      </c>
      <c r="Q61" s="17">
        <f>(P61/H61)</f>
        <v>0.73529411764705888</v>
      </c>
      <c r="R61" s="16">
        <f>(E61/E$17)</f>
        <v>2.1715126978284875E-2</v>
      </c>
      <c r="S61" s="17">
        <f>(H61/H$17)</f>
        <v>1.1486486486486487E-2</v>
      </c>
      <c r="T61" s="18">
        <v>12</v>
      </c>
      <c r="U61" s="26">
        <v>13</v>
      </c>
    </row>
    <row r="62" spans="1:21" ht="14.25" x14ac:dyDescent="0.2">
      <c r="A62"/>
      <c r="B62" s="6" t="s">
        <v>44</v>
      </c>
      <c r="C62" s="6"/>
      <c r="F62" s="11"/>
      <c r="G62" s="11"/>
      <c r="H62" s="11"/>
      <c r="I62" s="11"/>
      <c r="J62" s="11"/>
      <c r="K62" s="11"/>
      <c r="L62" s="11"/>
      <c r="M62" s="11"/>
      <c r="N62" s="6"/>
      <c r="O62" s="26"/>
      <c r="P62" s="11"/>
      <c r="Q62" s="11"/>
      <c r="R62" s="11"/>
      <c r="S62" s="11"/>
      <c r="T62" s="6"/>
      <c r="U62" s="26"/>
    </row>
    <row r="63" spans="1:21" ht="14.25" x14ac:dyDescent="0.2">
      <c r="A63"/>
      <c r="B63" s="27" t="s">
        <v>58</v>
      </c>
      <c r="C63" s="6"/>
      <c r="D63" s="1">
        <v>16</v>
      </c>
      <c r="E63" s="1">
        <v>16</v>
      </c>
      <c r="F63" s="16">
        <f>(E63/D63)</f>
        <v>1</v>
      </c>
      <c r="G63" s="11">
        <v>12</v>
      </c>
      <c r="H63" s="11">
        <v>12</v>
      </c>
      <c r="I63" s="16">
        <f>(H63/G63)</f>
        <v>1</v>
      </c>
      <c r="J63" s="11">
        <f>(D63-G63)</f>
        <v>4</v>
      </c>
      <c r="K63" s="17">
        <f>(J63/G63)</f>
        <v>0.33333333333333331</v>
      </c>
      <c r="L63" s="16">
        <f>(D63/D$17)</f>
        <v>3.6529680365296802E-3</v>
      </c>
      <c r="M63" s="17">
        <f>(G63/G$17)</f>
        <v>3.0181086519114686E-3</v>
      </c>
      <c r="N63" s="6"/>
      <c r="O63" s="26"/>
      <c r="P63" s="11">
        <f>(E63-H63)</f>
        <v>4</v>
      </c>
      <c r="Q63" s="17">
        <f>(P63/H63)</f>
        <v>0.33333333333333331</v>
      </c>
      <c r="R63" s="16">
        <f>(E63/E$17)</f>
        <v>5.8888479941111519E-3</v>
      </c>
      <c r="S63" s="17">
        <f>(H63/H$17)</f>
        <v>4.0540540540540543E-3</v>
      </c>
      <c r="T63" s="6"/>
      <c r="U63" s="26"/>
    </row>
    <row r="64" spans="1:21" ht="14.25" x14ac:dyDescent="0.2">
      <c r="A64"/>
      <c r="B64" s="28"/>
      <c r="C64" s="6"/>
      <c r="F64" s="11"/>
      <c r="G64" s="11"/>
      <c r="H64" s="11"/>
      <c r="I64" s="11"/>
      <c r="J64" s="11"/>
      <c r="K64" s="11"/>
      <c r="L64" s="11"/>
      <c r="M64" s="11"/>
      <c r="N64" s="6"/>
      <c r="O64" s="26"/>
      <c r="P64" s="11"/>
      <c r="Q64" s="11"/>
      <c r="R64" s="11"/>
      <c r="S64" s="11"/>
      <c r="T64" s="6"/>
      <c r="U64" s="26"/>
    </row>
    <row r="65" spans="1:23" ht="14.25" x14ac:dyDescent="0.2">
      <c r="A65"/>
      <c r="B65" s="7" t="s">
        <v>39</v>
      </c>
      <c r="C65" s="6"/>
      <c r="F65" s="11"/>
      <c r="G65" s="11"/>
      <c r="H65" s="11"/>
      <c r="I65" s="11"/>
      <c r="J65" s="11"/>
      <c r="K65" s="11"/>
      <c r="L65" s="11"/>
      <c r="M65" s="11"/>
      <c r="N65" s="6"/>
      <c r="O65" s="26"/>
      <c r="P65" s="11"/>
      <c r="Q65" s="11"/>
      <c r="R65" s="11"/>
      <c r="S65" s="11"/>
      <c r="T65" s="6"/>
      <c r="U65" s="26"/>
      <c r="V65" s="4"/>
      <c r="W65" s="4"/>
    </row>
    <row r="66" spans="1:23" ht="14.25" x14ac:dyDescent="0.2">
      <c r="A66"/>
      <c r="B66" s="6" t="s">
        <v>45</v>
      </c>
      <c r="C66" s="6"/>
      <c r="F66" s="11"/>
      <c r="G66" s="11"/>
      <c r="H66" s="11"/>
      <c r="I66" s="11"/>
      <c r="J66" s="11"/>
      <c r="K66" s="11"/>
      <c r="L66" s="11"/>
      <c r="M66" s="11"/>
      <c r="N66" s="6"/>
      <c r="O66" s="26"/>
      <c r="P66" s="11"/>
      <c r="Q66" s="11"/>
      <c r="R66" s="11"/>
      <c r="S66" s="11"/>
      <c r="T66" s="6"/>
      <c r="U66" s="26"/>
      <c r="V66" s="4"/>
      <c r="W66" s="4"/>
    </row>
    <row r="67" spans="1:23" ht="14.25" x14ac:dyDescent="0.2">
      <c r="A67"/>
      <c r="B67" s="6" t="s">
        <v>59</v>
      </c>
      <c r="C67" s="6"/>
      <c r="D67" s="1">
        <v>4</v>
      </c>
      <c r="E67" s="1">
        <v>4</v>
      </c>
      <c r="F67" s="16">
        <f t="shared" ref="F67:F68" si="64">(E67/D67)</f>
        <v>1</v>
      </c>
      <c r="G67" s="11">
        <v>7</v>
      </c>
      <c r="H67" s="11">
        <v>7</v>
      </c>
      <c r="I67" s="16">
        <f t="shared" ref="I67:I68" si="65">(H67/G67)</f>
        <v>1</v>
      </c>
      <c r="J67" s="11">
        <f t="shared" ref="J67:J68" si="66">(D67-G67)</f>
        <v>-3</v>
      </c>
      <c r="K67" s="17">
        <f t="shared" ref="K67:K68" si="67">(J67/G67)</f>
        <v>-0.42857142857142855</v>
      </c>
      <c r="L67" s="16">
        <f t="shared" ref="L67:L68" si="68">(D67/D$17)</f>
        <v>9.1324200913242006E-4</v>
      </c>
      <c r="M67" s="17">
        <f t="shared" ref="M67:M68" si="69">(G67/G$17)</f>
        <v>1.7605633802816902E-3</v>
      </c>
      <c r="N67" s="29">
        <v>18</v>
      </c>
      <c r="O67" s="26">
        <v>16</v>
      </c>
      <c r="P67" s="11">
        <f t="shared" ref="P67:P68" si="70">(E67-H67)</f>
        <v>-3</v>
      </c>
      <c r="Q67" s="17">
        <f t="shared" ref="Q67:Q68" si="71">(P67/H67)</f>
        <v>-0.42857142857142855</v>
      </c>
      <c r="R67" s="16">
        <f t="shared" ref="R67:R68" si="72">(E67/E$17)</f>
        <v>1.472211998527788E-3</v>
      </c>
      <c r="S67" s="17">
        <f t="shared" ref="S67:S68" si="73">(H67/H$17)</f>
        <v>2.364864864864865E-3</v>
      </c>
      <c r="T67" s="29">
        <v>18</v>
      </c>
      <c r="U67" s="26">
        <v>17</v>
      </c>
      <c r="V67"/>
      <c r="W67"/>
    </row>
    <row r="68" spans="1:23" ht="14.25" x14ac:dyDescent="0.2">
      <c r="A68"/>
      <c r="B68" s="6" t="s">
        <v>32</v>
      </c>
      <c r="C68" s="6"/>
      <c r="D68" s="1">
        <v>60</v>
      </c>
      <c r="E68" s="1">
        <v>60</v>
      </c>
      <c r="F68" s="16">
        <f t="shared" si="64"/>
        <v>1</v>
      </c>
      <c r="G68" s="11">
        <v>34</v>
      </c>
      <c r="H68" s="11">
        <v>30</v>
      </c>
      <c r="I68" s="16">
        <f t="shared" si="65"/>
        <v>0.88235294117647056</v>
      </c>
      <c r="J68" s="11">
        <f t="shared" si="66"/>
        <v>26</v>
      </c>
      <c r="K68" s="17">
        <f t="shared" si="67"/>
        <v>0.76470588235294112</v>
      </c>
      <c r="L68" s="16">
        <f t="shared" si="68"/>
        <v>1.3698630136986301E-2</v>
      </c>
      <c r="M68" s="17">
        <f t="shared" si="69"/>
        <v>8.5513078470824955E-3</v>
      </c>
      <c r="N68" s="18">
        <v>12</v>
      </c>
      <c r="O68" s="26">
        <v>13</v>
      </c>
      <c r="P68" s="11">
        <f t="shared" si="70"/>
        <v>30</v>
      </c>
      <c r="Q68" s="17">
        <f t="shared" si="71"/>
        <v>1</v>
      </c>
      <c r="R68" s="16">
        <f t="shared" si="72"/>
        <v>2.2083179977916818E-2</v>
      </c>
      <c r="S68" s="17">
        <f t="shared" si="73"/>
        <v>1.0135135135135136E-2</v>
      </c>
      <c r="T68" s="18">
        <v>11</v>
      </c>
      <c r="U68" s="26">
        <v>15</v>
      </c>
      <c r="V68"/>
      <c r="W68"/>
    </row>
    <row r="69" spans="1:23" ht="14.25" x14ac:dyDescent="0.2">
      <c r="A69"/>
      <c r="B69" s="6" t="s">
        <v>60</v>
      </c>
      <c r="C69" s="11"/>
      <c r="F69" s="11"/>
      <c r="G69" s="11"/>
      <c r="H69" s="11"/>
      <c r="I69" s="11"/>
      <c r="J69" s="11"/>
      <c r="K69" s="17"/>
      <c r="L69" s="11"/>
      <c r="M69" s="17"/>
      <c r="N69" s="18"/>
      <c r="O69" s="26"/>
      <c r="P69" s="11"/>
      <c r="Q69" s="17"/>
      <c r="R69" s="11"/>
      <c r="S69" s="17"/>
      <c r="T69" s="11"/>
      <c r="U69" s="18"/>
      <c r="V69"/>
      <c r="W69"/>
    </row>
    <row r="70" spans="1:23" ht="14.25" x14ac:dyDescent="0.2">
      <c r="A70"/>
      <c r="B70" s="27" t="s">
        <v>61</v>
      </c>
      <c r="C70" s="6"/>
      <c r="D70" s="1">
        <v>8</v>
      </c>
      <c r="E70" s="1">
        <v>8</v>
      </c>
      <c r="F70" s="16">
        <f>(E70/D70)</f>
        <v>1</v>
      </c>
      <c r="G70" s="11">
        <v>7</v>
      </c>
      <c r="H70" s="11">
        <v>7</v>
      </c>
      <c r="I70" s="16">
        <f>(H70/G70)</f>
        <v>1</v>
      </c>
      <c r="J70" s="11">
        <f>(D70-G70)</f>
        <v>1</v>
      </c>
      <c r="K70" s="17">
        <f>(J70/G70)</f>
        <v>0.14285714285714285</v>
      </c>
      <c r="L70" s="16">
        <f>(D70/D$17)</f>
        <v>1.8264840182648401E-3</v>
      </c>
      <c r="M70" s="17">
        <f>(G70/G$17)</f>
        <v>1.7605633802816902E-3</v>
      </c>
      <c r="N70" s="18"/>
      <c r="O70" s="26"/>
      <c r="P70" s="11">
        <f>(E70-H70)</f>
        <v>1</v>
      </c>
      <c r="Q70" s="17">
        <f>(P70/H70)</f>
        <v>0.14285714285714285</v>
      </c>
      <c r="R70" s="16">
        <f>(E70/E$17)</f>
        <v>2.944423997055576E-3</v>
      </c>
      <c r="S70" s="17">
        <f>(H70/H$17)</f>
        <v>2.364864864864865E-3</v>
      </c>
      <c r="T70" s="11"/>
      <c r="U70" s="11"/>
      <c r="V70"/>
      <c r="W70"/>
    </row>
    <row r="71" spans="1:23" ht="14.25" x14ac:dyDescent="0.2">
      <c r="A71"/>
      <c r="B71" s="6"/>
      <c r="C71" s="6"/>
      <c r="D71" s="11"/>
      <c r="E71" s="11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11"/>
      <c r="U71" s="6"/>
      <c r="V71"/>
      <c r="W71"/>
    </row>
    <row r="72" spans="1:23" ht="14.25" x14ac:dyDescent="0.2">
      <c r="B72" s="6"/>
      <c r="C72" s="6"/>
      <c r="D72" s="11"/>
      <c r="E72" s="11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11"/>
      <c r="U72" s="6"/>
    </row>
    <row r="73" spans="1:23" ht="14.25" x14ac:dyDescent="0.2">
      <c r="B73" s="30" t="s">
        <v>74</v>
      </c>
      <c r="C73" s="11"/>
      <c r="D73" s="11"/>
      <c r="E73" s="11"/>
      <c r="F73" s="11"/>
      <c r="G73" s="6"/>
      <c r="H73" s="6"/>
      <c r="I73" s="6"/>
      <c r="J73" s="6"/>
      <c r="K73" s="6"/>
      <c r="L73" s="6"/>
      <c r="M73" s="6"/>
      <c r="N73" s="6"/>
      <c r="O73" s="11"/>
      <c r="P73" s="6"/>
      <c r="Q73" s="6"/>
      <c r="R73" s="6"/>
      <c r="S73" s="6"/>
      <c r="T73" s="11"/>
      <c r="U73" s="6"/>
    </row>
    <row r="74" spans="1:23" ht="14.25" x14ac:dyDescent="0.2">
      <c r="B74" s="30" t="s">
        <v>33</v>
      </c>
      <c r="C74" s="11"/>
      <c r="D74" s="11"/>
      <c r="E74" s="11"/>
      <c r="F74" s="11"/>
      <c r="G74" s="6"/>
      <c r="H74" s="6"/>
      <c r="I74" s="6"/>
      <c r="J74" s="6"/>
      <c r="K74" s="6"/>
      <c r="L74" s="6"/>
      <c r="M74" s="6"/>
      <c r="N74" s="6"/>
      <c r="O74" s="11"/>
      <c r="P74" s="6"/>
      <c r="Q74" s="6"/>
      <c r="R74" s="6"/>
      <c r="S74" s="6"/>
      <c r="T74" s="11"/>
      <c r="U74" s="6"/>
    </row>
    <row r="75" spans="1:23" ht="14.25" x14ac:dyDescent="0.2">
      <c r="B75" s="31" t="s">
        <v>34</v>
      </c>
      <c r="C75" s="11"/>
      <c r="D75" s="11"/>
      <c r="E75" s="11"/>
      <c r="F75" s="11"/>
      <c r="G75" s="6"/>
      <c r="H75" s="6"/>
      <c r="I75" s="6"/>
      <c r="J75" s="6"/>
      <c r="K75" s="6"/>
      <c r="L75" s="6"/>
      <c r="M75" s="6"/>
      <c r="N75" s="6"/>
      <c r="O75" s="11"/>
      <c r="P75" s="6"/>
      <c r="Q75" s="6"/>
      <c r="R75" s="6"/>
      <c r="S75" s="6"/>
      <c r="T75" s="11"/>
      <c r="U75" s="6"/>
    </row>
    <row r="76" spans="1:23" ht="14.25" x14ac:dyDescent="0.2">
      <c r="B76" s="31" t="s">
        <v>35</v>
      </c>
      <c r="C76" s="11"/>
      <c r="D76" s="11"/>
      <c r="E76" s="11"/>
      <c r="F76" s="11"/>
      <c r="G76" s="6"/>
      <c r="H76" s="6"/>
      <c r="I76" s="6"/>
      <c r="J76" s="6"/>
      <c r="K76" s="6"/>
      <c r="L76" s="6"/>
      <c r="M76" s="6"/>
      <c r="N76" s="6"/>
      <c r="O76" s="11"/>
      <c r="P76" s="6"/>
      <c r="Q76" s="6"/>
      <c r="R76" s="6"/>
      <c r="S76" s="6"/>
      <c r="T76" s="11"/>
      <c r="U76" s="6"/>
    </row>
    <row r="77" spans="1:23" ht="14.25" x14ac:dyDescent="0.2">
      <c r="B77" s="31" t="s">
        <v>36</v>
      </c>
      <c r="C77" s="11"/>
      <c r="D77" s="11"/>
      <c r="E77" s="23"/>
      <c r="F77" s="11"/>
      <c r="G77" s="6"/>
      <c r="H77" s="6"/>
      <c r="I77" s="6"/>
      <c r="J77" s="6"/>
      <c r="K77" s="6"/>
      <c r="L77" s="6"/>
      <c r="M77" s="6"/>
      <c r="N77" s="6"/>
      <c r="O77" s="11"/>
      <c r="P77" s="6"/>
      <c r="Q77" s="6"/>
      <c r="R77" s="6"/>
      <c r="S77" s="6"/>
      <c r="T77" s="11"/>
      <c r="U77" s="6"/>
    </row>
    <row r="78" spans="1:23" ht="14.25" x14ac:dyDescent="0.2">
      <c r="B78" s="31" t="s">
        <v>46</v>
      </c>
      <c r="C78" s="11"/>
      <c r="D78" s="11"/>
      <c r="E78" s="23"/>
      <c r="F78" s="11"/>
      <c r="G78" s="6"/>
      <c r="H78" s="6"/>
      <c r="I78" s="6"/>
      <c r="J78" s="6"/>
      <c r="K78" s="6"/>
      <c r="L78" s="6"/>
      <c r="M78" s="6"/>
      <c r="N78" s="6"/>
      <c r="O78" s="11"/>
      <c r="P78" s="6"/>
      <c r="Q78" s="6"/>
      <c r="R78" s="6"/>
      <c r="S78" s="6"/>
      <c r="T78" s="11"/>
      <c r="U78" s="6"/>
    </row>
    <row r="79" spans="1:23" ht="14.25" x14ac:dyDescent="0.2">
      <c r="B79" s="31" t="s">
        <v>47</v>
      </c>
      <c r="C79" s="11"/>
      <c r="D79" s="11"/>
      <c r="E79" s="23"/>
      <c r="F79" s="11"/>
      <c r="G79" s="6"/>
      <c r="H79" s="6"/>
      <c r="I79" s="6"/>
      <c r="J79" s="6"/>
      <c r="K79" s="6"/>
      <c r="L79" s="6"/>
      <c r="M79" s="6"/>
      <c r="N79" s="6"/>
      <c r="O79" s="11"/>
      <c r="P79" s="6"/>
      <c r="Q79" s="6"/>
      <c r="R79" s="6"/>
      <c r="S79" s="6"/>
      <c r="T79" s="11"/>
      <c r="U79" s="6"/>
    </row>
    <row r="80" spans="1:23" ht="14.25" x14ac:dyDescent="0.2">
      <c r="B80" s="31" t="s">
        <v>48</v>
      </c>
      <c r="C80" s="6"/>
      <c r="D80" s="11"/>
      <c r="E80" s="23"/>
      <c r="F80" s="6"/>
      <c r="G80" s="6"/>
      <c r="H80" s="6"/>
      <c r="I80" s="6"/>
      <c r="J80" s="6"/>
      <c r="K80" s="6"/>
      <c r="L80" s="6"/>
      <c r="M80" s="6"/>
      <c r="N80" s="6"/>
      <c r="O80" s="11"/>
      <c r="P80" s="6"/>
      <c r="Q80" s="6"/>
      <c r="R80" s="6"/>
      <c r="S80" s="6"/>
      <c r="T80" s="11"/>
      <c r="U80" s="6"/>
    </row>
    <row r="81" spans="2:21" ht="14.25" x14ac:dyDescent="0.2">
      <c r="B81" s="6" t="s">
        <v>49</v>
      </c>
      <c r="C81" s="6"/>
      <c r="D81" s="11"/>
      <c r="E81" s="11"/>
      <c r="F81" s="6"/>
      <c r="G81" s="6"/>
      <c r="H81" s="6"/>
      <c r="I81" s="6"/>
      <c r="J81" s="6"/>
      <c r="K81" s="6"/>
      <c r="L81" s="6"/>
      <c r="M81" s="6"/>
      <c r="N81" s="6"/>
      <c r="O81" s="11"/>
      <c r="P81" s="6"/>
      <c r="Q81" s="6"/>
      <c r="R81" s="6"/>
      <c r="S81" s="6"/>
      <c r="T81" s="11"/>
      <c r="U81" s="6"/>
    </row>
    <row r="82" spans="2:21" ht="14.25" x14ac:dyDescent="0.2">
      <c r="B82" s="6" t="s">
        <v>50</v>
      </c>
      <c r="C82" s="6"/>
      <c r="D82" s="11"/>
      <c r="E82" s="11"/>
      <c r="F82" s="6"/>
      <c r="G82" s="6"/>
      <c r="H82" s="6"/>
      <c r="I82" s="6"/>
      <c r="J82" s="6"/>
      <c r="K82" s="6"/>
      <c r="L82" s="6"/>
      <c r="M82" s="6"/>
      <c r="N82" s="6"/>
      <c r="O82" s="11"/>
      <c r="P82" s="6"/>
      <c r="Q82" s="6"/>
      <c r="R82" s="6"/>
      <c r="S82" s="6"/>
      <c r="T82" s="11"/>
      <c r="U82" s="6"/>
    </row>
    <row r="83" spans="2:21" ht="14.25" x14ac:dyDescent="0.2">
      <c r="B83" s="6" t="s">
        <v>51</v>
      </c>
      <c r="C83" s="6"/>
      <c r="D83" s="11"/>
      <c r="E83" s="11"/>
      <c r="F83" s="6"/>
      <c r="G83" s="6"/>
      <c r="H83" s="6"/>
      <c r="I83" s="6"/>
      <c r="J83" s="6"/>
      <c r="K83" s="6"/>
      <c r="L83" s="6"/>
      <c r="M83" s="6"/>
      <c r="N83" s="6"/>
      <c r="O83" s="11"/>
      <c r="P83" s="6"/>
      <c r="Q83" s="6"/>
      <c r="R83" s="6"/>
      <c r="S83" s="6"/>
      <c r="T83" s="11"/>
      <c r="U83" s="6"/>
    </row>
    <row r="84" spans="2:21" x14ac:dyDescent="0.2">
      <c r="N84" s="5"/>
      <c r="T84"/>
    </row>
    <row r="85" spans="2:21" x14ac:dyDescent="0.2">
      <c r="N85" s="5"/>
      <c r="T85"/>
    </row>
    <row r="86" spans="2:21" x14ac:dyDescent="0.2">
      <c r="N86" s="5"/>
      <c r="T86"/>
    </row>
    <row r="87" spans="2:21" x14ac:dyDescent="0.2">
      <c r="N87" s="5"/>
      <c r="T87"/>
    </row>
    <row r="88" spans="2:21" x14ac:dyDescent="0.2">
      <c r="N88" s="5"/>
      <c r="T88"/>
    </row>
    <row r="89" spans="2:21" x14ac:dyDescent="0.2">
      <c r="N89" s="5"/>
      <c r="T89"/>
    </row>
    <row r="90" spans="2:21" x14ac:dyDescent="0.2">
      <c r="N90" s="5"/>
      <c r="T90"/>
    </row>
    <row r="91" spans="2:21" x14ac:dyDescent="0.2">
      <c r="N91" s="5"/>
      <c r="T91"/>
    </row>
    <row r="92" spans="2:21" x14ac:dyDescent="0.2">
      <c r="N92" s="5"/>
      <c r="T92"/>
    </row>
    <row r="93" spans="2:21" x14ac:dyDescent="0.2">
      <c r="N93" s="5"/>
      <c r="T93"/>
    </row>
    <row r="94" spans="2:21" x14ac:dyDescent="0.2">
      <c r="N94" s="5"/>
      <c r="T94"/>
    </row>
    <row r="95" spans="2:21" x14ac:dyDescent="0.2">
      <c r="N95" s="5"/>
      <c r="T95"/>
    </row>
    <row r="96" spans="2:21" x14ac:dyDescent="0.2">
      <c r="N96" s="5"/>
      <c r="T96"/>
    </row>
    <row r="97" spans="14:20" x14ac:dyDescent="0.2">
      <c r="N97" s="5"/>
      <c r="T97"/>
    </row>
    <row r="98" spans="14:20" x14ac:dyDescent="0.2">
      <c r="N98" s="5"/>
      <c r="T98"/>
    </row>
    <row r="99" spans="14:20" x14ac:dyDescent="0.2">
      <c r="N99" s="5"/>
      <c r="T99"/>
    </row>
    <row r="100" spans="14:20" x14ac:dyDescent="0.2">
      <c r="N100" s="5"/>
      <c r="T100"/>
    </row>
    <row r="101" spans="14:20" x14ac:dyDescent="0.2">
      <c r="N101" s="5"/>
      <c r="T101"/>
    </row>
    <row r="102" spans="14:20" x14ac:dyDescent="0.2">
      <c r="N102" s="5"/>
      <c r="T102"/>
    </row>
    <row r="103" spans="14:20" x14ac:dyDescent="0.2">
      <c r="N103" s="5"/>
      <c r="T103"/>
    </row>
    <row r="104" spans="14:20" x14ac:dyDescent="0.2">
      <c r="N104" s="5"/>
      <c r="T104"/>
    </row>
    <row r="105" spans="14:20" x14ac:dyDescent="0.2">
      <c r="N105" s="5"/>
      <c r="T105"/>
    </row>
    <row r="106" spans="14:20" x14ac:dyDescent="0.2">
      <c r="N106" s="5"/>
      <c r="T106"/>
    </row>
    <row r="107" spans="14:20" x14ac:dyDescent="0.2">
      <c r="N107" s="5"/>
      <c r="T107"/>
    </row>
    <row r="108" spans="14:20" x14ac:dyDescent="0.2">
      <c r="N108" s="5"/>
      <c r="T108"/>
    </row>
    <row r="109" spans="14:20" x14ac:dyDescent="0.2">
      <c r="N109" s="5"/>
      <c r="T109"/>
    </row>
    <row r="110" spans="14:20" x14ac:dyDescent="0.2">
      <c r="N110" s="5"/>
      <c r="T110"/>
    </row>
    <row r="111" spans="14:20" x14ac:dyDescent="0.2">
      <c r="N111" s="5"/>
      <c r="T111"/>
    </row>
    <row r="112" spans="14:20" x14ac:dyDescent="0.2">
      <c r="N112" s="5"/>
      <c r="T112"/>
    </row>
    <row r="113" spans="14:20" x14ac:dyDescent="0.2">
      <c r="N113" s="5"/>
      <c r="T113"/>
    </row>
    <row r="114" spans="14:20" x14ac:dyDescent="0.2">
      <c r="N114" s="5"/>
      <c r="T114"/>
    </row>
    <row r="115" spans="14:20" x14ac:dyDescent="0.2">
      <c r="N115" s="5"/>
      <c r="T115"/>
    </row>
    <row r="116" spans="14:20" x14ac:dyDescent="0.2">
      <c r="N116" s="5"/>
      <c r="T116"/>
    </row>
    <row r="117" spans="14:20" x14ac:dyDescent="0.2">
      <c r="N117" s="5"/>
      <c r="T117"/>
    </row>
    <row r="118" spans="14:20" x14ac:dyDescent="0.2">
      <c r="N118" s="5"/>
      <c r="T118"/>
    </row>
    <row r="119" spans="14:20" x14ac:dyDescent="0.2">
      <c r="N119" s="5"/>
      <c r="T119"/>
    </row>
    <row r="120" spans="14:20" x14ac:dyDescent="0.2">
      <c r="N120" s="5"/>
      <c r="T120"/>
    </row>
    <row r="121" spans="14:20" x14ac:dyDescent="0.2">
      <c r="N121" s="5"/>
      <c r="T121"/>
    </row>
    <row r="122" spans="14:20" x14ac:dyDescent="0.2">
      <c r="N122" s="5"/>
      <c r="T122"/>
    </row>
    <row r="123" spans="14:20" x14ac:dyDescent="0.2">
      <c r="N123" s="5"/>
      <c r="T123"/>
    </row>
    <row r="124" spans="14:20" x14ac:dyDescent="0.2">
      <c r="N124" s="5"/>
      <c r="T124"/>
    </row>
    <row r="125" spans="14:20" x14ac:dyDescent="0.2">
      <c r="N125" s="5"/>
      <c r="T125"/>
    </row>
    <row r="126" spans="14:20" x14ac:dyDescent="0.2">
      <c r="N126" s="5"/>
      <c r="T126"/>
    </row>
    <row r="127" spans="14:20" x14ac:dyDescent="0.2">
      <c r="N127" s="5"/>
      <c r="T127"/>
    </row>
    <row r="128" spans="14:20" x14ac:dyDescent="0.2">
      <c r="N128" s="5"/>
      <c r="T128"/>
    </row>
    <row r="129" spans="14:20" x14ac:dyDescent="0.2">
      <c r="N129" s="5"/>
      <c r="T129"/>
    </row>
    <row r="130" spans="14:20" x14ac:dyDescent="0.2">
      <c r="N130" s="5"/>
      <c r="T130"/>
    </row>
    <row r="131" spans="14:20" x14ac:dyDescent="0.2">
      <c r="N131" s="5"/>
      <c r="T131"/>
    </row>
    <row r="132" spans="14:20" x14ac:dyDescent="0.2">
      <c r="N132" s="5"/>
      <c r="T132"/>
    </row>
    <row r="133" spans="14:20" x14ac:dyDescent="0.2">
      <c r="N133" s="5"/>
      <c r="T133"/>
    </row>
    <row r="134" spans="14:20" x14ac:dyDescent="0.2">
      <c r="N134" s="5"/>
      <c r="T134"/>
    </row>
    <row r="135" spans="14:20" x14ac:dyDescent="0.2">
      <c r="N135" s="5"/>
      <c r="T135"/>
    </row>
    <row r="136" spans="14:20" x14ac:dyDescent="0.2">
      <c r="N136" s="5"/>
      <c r="T136"/>
    </row>
    <row r="137" spans="14:20" x14ac:dyDescent="0.2">
      <c r="N137" s="5"/>
      <c r="T137"/>
    </row>
    <row r="138" spans="14:20" x14ac:dyDescent="0.2">
      <c r="N138" s="5"/>
      <c r="T138"/>
    </row>
    <row r="139" spans="14:20" x14ac:dyDescent="0.2">
      <c r="N139" s="5"/>
      <c r="T139"/>
    </row>
    <row r="140" spans="14:20" x14ac:dyDescent="0.2">
      <c r="N140" s="5"/>
      <c r="T140"/>
    </row>
    <row r="141" spans="14:20" x14ac:dyDescent="0.2">
      <c r="N141" s="5"/>
      <c r="T141"/>
    </row>
    <row r="142" spans="14:20" x14ac:dyDescent="0.2">
      <c r="N142" s="5"/>
      <c r="T142"/>
    </row>
    <row r="143" spans="14:20" x14ac:dyDescent="0.2">
      <c r="N143" s="5"/>
      <c r="T143"/>
    </row>
    <row r="144" spans="14:20" x14ac:dyDescent="0.2">
      <c r="N144" s="5"/>
      <c r="T144"/>
    </row>
    <row r="145" spans="14:20" x14ac:dyDescent="0.2">
      <c r="N145" s="5"/>
      <c r="T145"/>
    </row>
    <row r="146" spans="14:20" x14ac:dyDescent="0.2">
      <c r="N146" s="5"/>
      <c r="T146"/>
    </row>
    <row r="147" spans="14:20" x14ac:dyDescent="0.2">
      <c r="N147" s="5"/>
      <c r="T147"/>
    </row>
    <row r="148" spans="14:20" x14ac:dyDescent="0.2">
      <c r="N148" s="5"/>
      <c r="T148"/>
    </row>
    <row r="149" spans="14:20" x14ac:dyDescent="0.2">
      <c r="N149" s="5"/>
      <c r="T149"/>
    </row>
    <row r="150" spans="14:20" x14ac:dyDescent="0.2">
      <c r="N150" s="5"/>
      <c r="T150"/>
    </row>
    <row r="151" spans="14:20" x14ac:dyDescent="0.2">
      <c r="N151" s="5"/>
      <c r="T151"/>
    </row>
    <row r="152" spans="14:20" x14ac:dyDescent="0.2">
      <c r="N152" s="5"/>
      <c r="T152"/>
    </row>
    <row r="153" spans="14:20" x14ac:dyDescent="0.2">
      <c r="N153" s="5"/>
      <c r="T153"/>
    </row>
    <row r="154" spans="14:20" x14ac:dyDescent="0.2">
      <c r="N154" s="5"/>
      <c r="T154"/>
    </row>
    <row r="155" spans="14:20" x14ac:dyDescent="0.2">
      <c r="N155" s="5"/>
      <c r="T155"/>
    </row>
    <row r="156" spans="14:20" x14ac:dyDescent="0.2">
      <c r="N156" s="5"/>
      <c r="T156"/>
    </row>
    <row r="157" spans="14:20" x14ac:dyDescent="0.2">
      <c r="N157" s="5"/>
      <c r="T157"/>
    </row>
    <row r="158" spans="14:20" x14ac:dyDescent="0.2">
      <c r="N158" s="5"/>
      <c r="T158"/>
    </row>
    <row r="159" spans="14:20" x14ac:dyDescent="0.2">
      <c r="N159" s="5"/>
      <c r="T159"/>
    </row>
    <row r="160" spans="14:20" x14ac:dyDescent="0.2">
      <c r="N160" s="5"/>
      <c r="T160"/>
    </row>
    <row r="161" spans="14:20" x14ac:dyDescent="0.2">
      <c r="N161" s="5"/>
      <c r="T161"/>
    </row>
    <row r="162" spans="14:20" x14ac:dyDescent="0.2">
      <c r="N162" s="5"/>
      <c r="T162"/>
    </row>
    <row r="163" spans="14:20" x14ac:dyDescent="0.2">
      <c r="N163" s="5"/>
      <c r="T163"/>
    </row>
    <row r="164" spans="14:20" x14ac:dyDescent="0.2">
      <c r="N164" s="5"/>
      <c r="T164"/>
    </row>
    <row r="165" spans="14:20" x14ac:dyDescent="0.2">
      <c r="N165" s="5"/>
      <c r="T165"/>
    </row>
    <row r="166" spans="14:20" x14ac:dyDescent="0.2">
      <c r="N166" s="5"/>
      <c r="T166"/>
    </row>
    <row r="167" spans="14:20" x14ac:dyDescent="0.2">
      <c r="N167" s="5"/>
      <c r="T167"/>
    </row>
    <row r="168" spans="14:20" x14ac:dyDescent="0.2">
      <c r="N168" s="5"/>
      <c r="T168"/>
    </row>
    <row r="169" spans="14:20" x14ac:dyDescent="0.2">
      <c r="N169" s="5"/>
      <c r="T169"/>
    </row>
    <row r="170" spans="14:20" x14ac:dyDescent="0.2">
      <c r="N170" s="5"/>
      <c r="T170"/>
    </row>
    <row r="171" spans="14:20" x14ac:dyDescent="0.2">
      <c r="N171" s="5"/>
      <c r="T171"/>
    </row>
    <row r="172" spans="14:20" x14ac:dyDescent="0.2">
      <c r="N172" s="5"/>
      <c r="T172"/>
    </row>
    <row r="173" spans="14:20" x14ac:dyDescent="0.2">
      <c r="N173" s="5"/>
      <c r="T173"/>
    </row>
    <row r="174" spans="14:20" x14ac:dyDescent="0.2">
      <c r="N174" s="5"/>
      <c r="T174"/>
    </row>
    <row r="175" spans="14:20" x14ac:dyDescent="0.2">
      <c r="N175"/>
      <c r="T175"/>
    </row>
    <row r="176" spans="14:20" x14ac:dyDescent="0.2">
      <c r="N176"/>
      <c r="T176"/>
    </row>
    <row r="177" spans="14:20" x14ac:dyDescent="0.2">
      <c r="N177"/>
      <c r="T177"/>
    </row>
    <row r="178" spans="14:20" x14ac:dyDescent="0.2">
      <c r="N178"/>
      <c r="T178"/>
    </row>
    <row r="179" spans="14:20" x14ac:dyDescent="0.2">
      <c r="N179"/>
      <c r="T179"/>
    </row>
    <row r="180" spans="14:20" x14ac:dyDescent="0.2">
      <c r="N180"/>
      <c r="T180"/>
    </row>
    <row r="181" spans="14:20" x14ac:dyDescent="0.2">
      <c r="N181"/>
      <c r="T181"/>
    </row>
    <row r="182" spans="14:20" x14ac:dyDescent="0.2">
      <c r="N182"/>
      <c r="T182"/>
    </row>
    <row r="183" spans="14:20" x14ac:dyDescent="0.2">
      <c r="N183"/>
      <c r="T183"/>
    </row>
    <row r="184" spans="14:20" x14ac:dyDescent="0.2">
      <c r="N184"/>
      <c r="T184"/>
    </row>
    <row r="185" spans="14:20" x14ac:dyDescent="0.2">
      <c r="N185"/>
      <c r="T185"/>
    </row>
    <row r="186" spans="14:20" x14ac:dyDescent="0.2">
      <c r="N186"/>
      <c r="T186"/>
    </row>
    <row r="187" spans="14:20" x14ac:dyDescent="0.2">
      <c r="N187"/>
      <c r="T187"/>
    </row>
    <row r="188" spans="14:20" x14ac:dyDescent="0.2">
      <c r="N188"/>
      <c r="T188"/>
    </row>
    <row r="189" spans="14:20" x14ac:dyDescent="0.2">
      <c r="N189"/>
      <c r="T189"/>
    </row>
    <row r="190" spans="14:20" x14ac:dyDescent="0.2">
      <c r="N190"/>
      <c r="T190"/>
    </row>
    <row r="191" spans="14:20" x14ac:dyDescent="0.2">
      <c r="N191"/>
      <c r="T191"/>
    </row>
    <row r="192" spans="14:20" x14ac:dyDescent="0.2">
      <c r="N192"/>
      <c r="T192"/>
    </row>
    <row r="193" spans="14:20" x14ac:dyDescent="0.2">
      <c r="N193"/>
      <c r="T193"/>
    </row>
    <row r="194" spans="14:20" x14ac:dyDescent="0.2">
      <c r="N194"/>
      <c r="T194"/>
    </row>
    <row r="195" spans="14:20" x14ac:dyDescent="0.2">
      <c r="N195"/>
      <c r="T195"/>
    </row>
    <row r="196" spans="14:20" x14ac:dyDescent="0.2">
      <c r="N196"/>
      <c r="T196"/>
    </row>
    <row r="197" spans="14:20" x14ac:dyDescent="0.2">
      <c r="N197"/>
    </row>
    <row r="198" spans="14:20" x14ac:dyDescent="0.2">
      <c r="N198"/>
    </row>
    <row r="199" spans="14:20" x14ac:dyDescent="0.2">
      <c r="N199"/>
    </row>
    <row r="200" spans="14:20" x14ac:dyDescent="0.2">
      <c r="N200"/>
    </row>
    <row r="201" spans="14:20" x14ac:dyDescent="0.2">
      <c r="N201"/>
    </row>
    <row r="202" spans="14:20" x14ac:dyDescent="0.2">
      <c r="N202"/>
    </row>
    <row r="203" spans="14:20" x14ac:dyDescent="0.2">
      <c r="N203"/>
    </row>
    <row r="204" spans="14:20" x14ac:dyDescent="0.2">
      <c r="N204"/>
    </row>
    <row r="205" spans="14:20" x14ac:dyDescent="0.2">
      <c r="N205"/>
    </row>
    <row r="206" spans="14:20" x14ac:dyDescent="0.2">
      <c r="N206"/>
    </row>
    <row r="207" spans="14:20" x14ac:dyDescent="0.2">
      <c r="N207"/>
    </row>
    <row r="208" spans="14:20" x14ac:dyDescent="0.2">
      <c r="N208"/>
    </row>
    <row r="209" spans="14:14" x14ac:dyDescent="0.2">
      <c r="N209"/>
    </row>
    <row r="210" spans="14:14" x14ac:dyDescent="0.2">
      <c r="N210"/>
    </row>
    <row r="211" spans="14:14" x14ac:dyDescent="0.2">
      <c r="N211"/>
    </row>
    <row r="212" spans="14:14" x14ac:dyDescent="0.2">
      <c r="N212"/>
    </row>
    <row r="213" spans="14:14" x14ac:dyDescent="0.2">
      <c r="N213"/>
    </row>
    <row r="214" spans="14:14" x14ac:dyDescent="0.2">
      <c r="N214"/>
    </row>
    <row r="215" spans="14:14" x14ac:dyDescent="0.2">
      <c r="N215"/>
    </row>
    <row r="216" spans="14:14" x14ac:dyDescent="0.2">
      <c r="N216"/>
    </row>
    <row r="217" spans="14:14" x14ac:dyDescent="0.2">
      <c r="N217"/>
    </row>
    <row r="218" spans="14:14" x14ac:dyDescent="0.2">
      <c r="N218"/>
    </row>
    <row r="219" spans="14:14" x14ac:dyDescent="0.2">
      <c r="N219"/>
    </row>
    <row r="220" spans="14:14" x14ac:dyDescent="0.2">
      <c r="N220"/>
    </row>
    <row r="221" spans="14:14" x14ac:dyDescent="0.2">
      <c r="N221"/>
    </row>
    <row r="222" spans="14:14" x14ac:dyDescent="0.2">
      <c r="N222"/>
    </row>
    <row r="223" spans="14:14" x14ac:dyDescent="0.2">
      <c r="N223"/>
    </row>
    <row r="224" spans="14:14" x14ac:dyDescent="0.2">
      <c r="N224"/>
    </row>
    <row r="225" spans="14:14" x14ac:dyDescent="0.2">
      <c r="N225"/>
    </row>
    <row r="226" spans="14:14" x14ac:dyDescent="0.2">
      <c r="N226"/>
    </row>
    <row r="227" spans="14:14" x14ac:dyDescent="0.2">
      <c r="N227"/>
    </row>
    <row r="228" spans="14:14" x14ac:dyDescent="0.2">
      <c r="N228"/>
    </row>
    <row r="229" spans="14:14" x14ac:dyDescent="0.2">
      <c r="N229"/>
    </row>
    <row r="230" spans="14:14" x14ac:dyDescent="0.2">
      <c r="N230"/>
    </row>
    <row r="231" spans="14:14" x14ac:dyDescent="0.2">
      <c r="N231"/>
    </row>
    <row r="232" spans="14:14" x14ac:dyDescent="0.2">
      <c r="N232"/>
    </row>
    <row r="233" spans="14:14" x14ac:dyDescent="0.2">
      <c r="N233"/>
    </row>
    <row r="234" spans="14:14" x14ac:dyDescent="0.2">
      <c r="N234"/>
    </row>
    <row r="235" spans="14:14" x14ac:dyDescent="0.2">
      <c r="N235"/>
    </row>
    <row r="236" spans="14:14" x14ac:dyDescent="0.2">
      <c r="N236"/>
    </row>
    <row r="237" spans="14:14" x14ac:dyDescent="0.2">
      <c r="N237"/>
    </row>
    <row r="238" spans="14:14" x14ac:dyDescent="0.2">
      <c r="N238"/>
    </row>
    <row r="239" spans="14:14" x14ac:dyDescent="0.2">
      <c r="N239"/>
    </row>
    <row r="240" spans="14:14" x14ac:dyDescent="0.2">
      <c r="N240"/>
    </row>
    <row r="241" spans="14:14" x14ac:dyDescent="0.2">
      <c r="N241"/>
    </row>
    <row r="242" spans="14:14" x14ac:dyDescent="0.2">
      <c r="N242"/>
    </row>
  </sheetData>
  <phoneticPr fontId="0" type="noConversion"/>
  <pageMargins left="0.75" right="0.75" top="1" bottom="1" header="0.5" footer="0.5"/>
  <pageSetup scale="4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B3202F0-FF83-414E-94CD-F805AE02539C}"/>
</file>

<file path=customXml/itemProps2.xml><?xml version="1.0" encoding="utf-8"?>
<ds:datastoreItem xmlns:ds="http://schemas.openxmlformats.org/officeDocument/2006/customXml" ds:itemID="{6B5DC623-04B3-4AC0-B9C8-AE63D9E67363}"/>
</file>

<file path=customXml/itemProps3.xml><?xml version="1.0" encoding="utf-8"?>
<ds:datastoreItem xmlns:ds="http://schemas.openxmlformats.org/officeDocument/2006/customXml" ds:itemID="{12F70112-3322-4FAF-B473-904F88F772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2B</vt:lpstr>
      <vt:lpstr>'2B'!Print_Area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2019-05-09T13:57:02Z</cp:lastPrinted>
  <dcterms:created xsi:type="dcterms:W3CDTF">2003-04-24T14:06:32Z</dcterms:created>
  <dcterms:modified xsi:type="dcterms:W3CDTF">2019-05-09T13:57:15Z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