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DS_work\AUTHUNIT\monthlybp\2018\NOV18\"/>
    </mc:Choice>
  </mc:AlternateContent>
  <xr:revisionPtr revIDLastSave="0" documentId="8_{41B4250F-BF2B-4530-B784-14478873AB9B}" xr6:coauthVersionLast="31" xr6:coauthVersionMax="31" xr10:uidLastSave="{00000000-0000-0000-0000-000000000000}"/>
  <bookViews>
    <workbookView xWindow="360" yWindow="315" windowWidth="14940" windowHeight="8640" xr2:uid="{00000000-000D-0000-FFFF-FFFF00000000}"/>
  </bookViews>
  <sheets>
    <sheet name="1A2" sheetId="1" r:id="rId1"/>
  </sheets>
  <definedNames>
    <definedName name="_xlnm.Print_Area" localSheetId="0">'1A2'!$B$2:$Q$83</definedName>
  </definedNames>
  <calcPr calcId="179017"/>
</workbook>
</file>

<file path=xl/calcChain.xml><?xml version="1.0" encoding="utf-8"?>
<calcChain xmlns="http://schemas.openxmlformats.org/spreadsheetml/2006/main">
  <c r="J69" i="1" l="1"/>
  <c r="J67" i="1"/>
  <c r="J66" i="1"/>
  <c r="J62" i="1"/>
  <c r="J60" i="1"/>
  <c r="J56" i="1"/>
  <c r="Q50" i="1"/>
  <c r="P50" i="1"/>
  <c r="J50" i="1"/>
  <c r="J49" i="1"/>
  <c r="J43" i="1"/>
  <c r="J42" i="1"/>
  <c r="J41" i="1"/>
  <c r="O40" i="1"/>
  <c r="N40" i="1"/>
  <c r="M40" i="1"/>
  <c r="I40" i="1"/>
  <c r="J40" i="1" s="1"/>
  <c r="H40" i="1"/>
  <c r="F40" i="1"/>
  <c r="E40" i="1"/>
  <c r="D40" i="1"/>
  <c r="J38" i="1"/>
  <c r="J37" i="1"/>
  <c r="J36" i="1"/>
  <c r="O35" i="1"/>
  <c r="N35" i="1"/>
  <c r="M35" i="1"/>
  <c r="I35" i="1"/>
  <c r="H35" i="1"/>
  <c r="J35" i="1" s="1"/>
  <c r="F35" i="1"/>
  <c r="E35" i="1"/>
  <c r="D35" i="1"/>
  <c r="Q33" i="1"/>
  <c r="P33" i="1"/>
  <c r="J33" i="1"/>
  <c r="J32" i="1"/>
  <c r="Q31" i="1"/>
  <c r="P31" i="1"/>
  <c r="J31" i="1"/>
  <c r="J30" i="1"/>
  <c r="J29" i="1"/>
  <c r="J28" i="1"/>
  <c r="O27" i="1"/>
  <c r="Q27" i="1" s="1"/>
  <c r="N27" i="1"/>
  <c r="M27" i="1"/>
  <c r="J27" i="1"/>
  <c r="I27" i="1"/>
  <c r="H27" i="1"/>
  <c r="F27" i="1"/>
  <c r="E27" i="1"/>
  <c r="D27" i="1"/>
  <c r="O25" i="1"/>
  <c r="N25" i="1"/>
  <c r="N23" i="1" s="1"/>
  <c r="M25" i="1"/>
  <c r="M23" i="1" s="1"/>
  <c r="I25" i="1"/>
  <c r="J25" i="1" s="1"/>
  <c r="H25" i="1"/>
  <c r="F25" i="1"/>
  <c r="E25" i="1"/>
  <c r="D25" i="1"/>
  <c r="Q24" i="1"/>
  <c r="P24" i="1"/>
  <c r="O24" i="1"/>
  <c r="O23" i="1" s="1"/>
  <c r="N24" i="1"/>
  <c r="M24" i="1"/>
  <c r="I24" i="1"/>
  <c r="J24" i="1" s="1"/>
  <c r="H24" i="1"/>
  <c r="F24" i="1"/>
  <c r="F23" i="1" s="1"/>
  <c r="E24" i="1"/>
  <c r="E23" i="1" s="1"/>
  <c r="E17" i="1" s="1"/>
  <c r="D24" i="1"/>
  <c r="D23" i="1" s="1"/>
  <c r="I23" i="1"/>
  <c r="J23" i="1" s="1"/>
  <c r="H23" i="1"/>
  <c r="O22" i="1"/>
  <c r="Q22" i="1" s="1"/>
  <c r="N22" i="1"/>
  <c r="N19" i="1" s="1"/>
  <c r="M22" i="1"/>
  <c r="I22" i="1"/>
  <c r="J22" i="1" s="1"/>
  <c r="H22" i="1"/>
  <c r="F22" i="1"/>
  <c r="E22" i="1"/>
  <c r="D22" i="1"/>
  <c r="D19" i="1" s="1"/>
  <c r="Q21" i="1"/>
  <c r="O21" i="1"/>
  <c r="P21" i="1" s="1"/>
  <c r="N21" i="1"/>
  <c r="M21" i="1"/>
  <c r="I21" i="1"/>
  <c r="H21" i="1"/>
  <c r="J21" i="1" s="1"/>
  <c r="F21" i="1"/>
  <c r="E21" i="1"/>
  <c r="D21" i="1"/>
  <c r="O20" i="1"/>
  <c r="N20" i="1"/>
  <c r="M20" i="1"/>
  <c r="I20" i="1"/>
  <c r="I19" i="1" s="1"/>
  <c r="H20" i="1"/>
  <c r="H19" i="1" s="1"/>
  <c r="H17" i="1" s="1"/>
  <c r="F20" i="1"/>
  <c r="F19" i="1" s="1"/>
  <c r="F17" i="1" s="1"/>
  <c r="E20" i="1"/>
  <c r="D20" i="1"/>
  <c r="M19" i="1"/>
  <c r="M17" i="1" s="1"/>
  <c r="E19" i="1"/>
  <c r="Q15" i="1"/>
  <c r="P15" i="1"/>
  <c r="J15" i="1"/>
  <c r="N17" i="1" l="1"/>
  <c r="D17" i="1"/>
  <c r="Q23" i="1"/>
  <c r="P23" i="1"/>
  <c r="J19" i="1"/>
  <c r="I17" i="1"/>
  <c r="J17" i="1" s="1"/>
  <c r="O19" i="1"/>
  <c r="J20" i="1"/>
  <c r="P22" i="1"/>
  <c r="P27" i="1"/>
  <c r="O17" i="1" l="1"/>
  <c r="P19" i="1"/>
  <c r="Q19" i="1"/>
  <c r="Q17" i="1" l="1"/>
  <c r="P17" i="1"/>
</calcChain>
</file>

<file path=xl/sharedStrings.xml><?xml version="1.0" encoding="utf-8"?>
<sst xmlns="http://schemas.openxmlformats.org/spreadsheetml/2006/main" count="84" uniqueCount="75">
  <si>
    <t>SINGLE FAMILY HOUSING</t>
  </si>
  <si>
    <t>FIVE OR MORE FAMILY BUILDINGS</t>
  </si>
  <si>
    <t xml:space="preserve">AVERAGE VALUE </t>
  </si>
  <si>
    <t/>
  </si>
  <si>
    <t>AVERAGE</t>
  </si>
  <si>
    <t>JURISDICTION</t>
  </si>
  <si>
    <t>BUILDINGS</t>
  </si>
  <si>
    <t>UNITS</t>
  </si>
  <si>
    <t>VALUE</t>
  </si>
  <si>
    <t xml:space="preserve">BUILDING </t>
  </si>
  <si>
    <t>UNIT</t>
  </si>
  <si>
    <t>Table 1A.2</t>
  </si>
  <si>
    <t>PER</t>
  </si>
  <si>
    <t>RANK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</si>
  <si>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</si>
  <si>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</si>
  <si>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</si>
  <si>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</si>
  <si>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</si>
  <si>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</si>
  <si>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</si>
  <si>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</si>
  <si>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</si>
  <si>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</si>
  <si>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</si>
  <si>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</si>
  <si>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</si>
  <si>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</si>
  <si>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</si>
  <si>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 GARRETT</t>
  </si>
  <si>
    <t xml:space="preserve">   WASHINGTON</t>
  </si>
  <si>
    <t xml:space="preserve">   CECIL</t>
  </si>
  <si>
    <t xml:space="preserve">   QUEEN ANNE'S</t>
  </si>
  <si>
    <t xml:space="preserve">   WICOMICO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</si>
  <si>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</si>
  <si>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</si>
  <si>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</si>
  <si>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</si>
  <si>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 xml:space="preserve">  WESTERN MARYLAND</t>
  </si>
  <si>
    <t xml:space="preserve">  UPPER EASTERN SHORE</t>
  </si>
  <si>
    <t xml:space="preserve">  LOWER  EASTERN SHORE</t>
  </si>
  <si>
    <t>STATE BALANCE</t>
  </si>
  <si>
    <t xml:space="preserve">   ALLEGANY (pt) *</t>
  </si>
  <si>
    <t xml:space="preserve">   CAROLINE (pt) *</t>
  </si>
  <si>
    <t xml:space="preserve">   KENT  (pt) *</t>
  </si>
  <si>
    <t xml:space="preserve">   TALBOT *</t>
  </si>
  <si>
    <t xml:space="preserve">   DORCHESTER *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</si>
  <si>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</si>
  <si>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</si>
  <si>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</si>
  <si>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</si>
  <si>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</si>
  <si>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>* Not available monthly</t>
  </si>
  <si>
    <t xml:space="preserve">     Frostburg*</t>
  </si>
  <si>
    <t xml:space="preserve">     Lonaconing town*</t>
  </si>
  <si>
    <t xml:space="preserve">     Marydel town*</t>
  </si>
  <si>
    <t xml:space="preserve">     Preston town*</t>
  </si>
  <si>
    <t xml:space="preserve">     Betterton town</t>
  </si>
  <si>
    <t xml:space="preserve">     Rock Hall town*</t>
  </si>
  <si>
    <t xml:space="preserve">     Easton</t>
  </si>
  <si>
    <t xml:space="preserve">   SOMERSET </t>
  </si>
  <si>
    <t xml:space="preserve">   WORCESTER*</t>
  </si>
  <si>
    <t xml:space="preserve">     Ocean city town</t>
  </si>
  <si>
    <t>PREPARED BY MD DEPARTMENT OF PLANNING.  PLANNING DATA SERVICES.</t>
  </si>
  <si>
    <t>STATE OF MARYLAND (2)</t>
  </si>
  <si>
    <t>STATE SUM OF MONTHLY REPORTING PIPs (3)</t>
  </si>
  <si>
    <t xml:space="preserve">     URBAN (7)</t>
  </si>
  <si>
    <t xml:space="preserve">     NON SUBURBAN (8)</t>
  </si>
  <si>
    <t>NEW HOUSING UNITS AUTHORIZED FOR CONSTRUCTION BY BUILDING PERMITS</t>
  </si>
  <si>
    <r>
      <t>ALL NEW CONSTRUCTION</t>
    </r>
    <r>
      <rPr>
        <b/>
        <sz val="8"/>
        <rFont val="Arial"/>
        <family val="2"/>
      </rPr>
      <t>(1)</t>
    </r>
  </si>
  <si>
    <t>NEW HOUSING CONSTRUCTION AND VALUE :  NOVEMBER 2017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</si>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</sst>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18" x14ac:knownFonts="1">
    <font>
      <sz val="10"/>
      <name val="Arial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</font>
    <font>
      <i/>
      <sz val="11"/>
      <name val="Calibri"/>
      <family val="2"/>
    </font>
    <font>
      <sz val="8"/>
      <name val="Calibri"/>
      <family val="2"/>
    </font>
    <font>
      <sz val="11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u val="singleAccounting"/>
      <sz val="10"/>
      <name val="Arial"/>
      <family val="2"/>
    </font>
    <font>
      <sz val="10"/>
      <name val="Arial"/>
      <family val="2"/>
    </font>
    <font>
      <b/>
      <sz val="11"/>
      <name val="Cambria"/>
      <family val="1"/>
    </font>
    <font>
      <sz val="11"/>
      <name val="Cambria"/>
      <family val="1"/>
    </font>
    <font>
      <b/>
      <i/>
      <sz val="11"/>
      <name val="Cambria"/>
      <family val="1"/>
    </font>
    <font>
      <i/>
      <sz val="11"/>
      <name val="Cambria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3">
    <xf numFmtId="0" fontId="0" fillId="0" borderId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</cellStyleXfs>
  <cellXfs count="104">
    <xf numFmtId="0" fontId="0" fillId="0" borderId="0" xfId="0"/>
    <xf numFmtId="41" fontId="0" fillId="0" borderId="0" xfId="0" applyNumberFormat="1"/>
    <xf numFmtId="0" fontId="1" fillId="0" borderId="0" xfId="0" applyFont="1"/>
    <xf numFmtId="42" fontId="0" fillId="0" borderId="0" xfId="0" applyNumberFormat="1"/>
    <xf numFmtId="0" fontId="0" fillId="0" borderId="0" xfId="0" applyAlignment="1">
      <alignment horizontal="center"/>
    </xf>
    <xf numFmtId="42" fontId="1" fillId="0" borderId="0" xfId="0" applyNumberFormat="1" applyFont="1"/>
    <xf numFmtId="1" fontId="0" fillId="0" borderId="0" xfId="0" applyNumberFormat="1" applyAlignment="1">
      <alignment horizontal="center"/>
    </xf>
    <xf numFmtId="41" fontId="2" fillId="0" borderId="0" xfId="0" applyNumberFormat="1" applyFont="1"/>
    <xf numFmtId="41" fontId="1" fillId="0" borderId="0" xfId="0" applyNumberFormat="1" applyFont="1"/>
    <xf numFmtId="0" fontId="0" fillId="0" borderId="0" xfId="0" applyNumberFormat="1" applyAlignment="1">
      <alignment horizontal="center"/>
    </xf>
    <xf numFmtId="0" fontId="3" fillId="0" borderId="0" xfId="0" applyFont="1"/>
    <xf numFmtId="41" fontId="4" fillId="0" borderId="0" xfId="0" applyNumberFormat="1" applyFont="1"/>
    <xf numFmtId="0" fontId="4" fillId="0" borderId="0" xfId="0" applyFont="1"/>
    <xf numFmtId="41" fontId="5" fillId="0" borderId="0" xfId="0" applyNumberFormat="1" applyFont="1"/>
    <xf numFmtId="42" fontId="5" fillId="0" borderId="0" xfId="0" applyNumberFormat="1" applyFont="1"/>
    <xf numFmtId="0" fontId="5" fillId="0" borderId="0" xfId="0" applyNumberFormat="1" applyFont="1" applyAlignment="1">
      <alignment horizontal="center"/>
    </xf>
    <xf numFmtId="0" fontId="5" fillId="0" borderId="0" xfId="0" applyFont="1"/>
    <xf numFmtId="42" fontId="4" fillId="0" borderId="0" xfId="0" applyNumberFormat="1" applyFont="1"/>
    <xf numFmtId="0" fontId="7" fillId="0" borderId="0" xfId="0" applyFont="1"/>
    <xf numFmtId="49" fontId="6" fillId="0" borderId="0" xfId="0" applyNumberFormat="1" applyFont="1"/>
    <xf numFmtId="49" fontId="8" fillId="0" borderId="0" xfId="0" applyNumberFormat="1" applyFont="1"/>
    <xf numFmtId="0" fontId="8" fillId="0" borderId="0" xfId="0" applyFont="1"/>
    <xf numFmtId="0" fontId="9" fillId="0" borderId="0" xfId="0" applyFont="1"/>
    <xf numFmtId="41" fontId="9" fillId="0" borderId="0" xfId="0" applyNumberFormat="1" applyFont="1"/>
    <xf numFmtId="42" fontId="9" fillId="0" borderId="0" xfId="0" applyNumberFormat="1" applyFont="1"/>
    <xf numFmtId="0" fontId="9" fillId="0" borderId="0" xfId="0" applyNumberFormat="1" applyFont="1" applyAlignment="1">
      <alignment horizontal="center"/>
    </xf>
    <xf numFmtId="41" fontId="1" fillId="0" borderId="1" xfId="0" applyNumberFormat="1" applyFont="1" applyBorder="1" applyAlignment="1">
      <alignment horizontal="centerContinuous"/>
    </xf>
    <xf numFmtId="42" fontId="1" fillId="0" borderId="1" xfId="0" applyNumberFormat="1" applyFont="1" applyBorder="1" applyAlignment="1">
      <alignment horizontal="centerContinuous"/>
    </xf>
    <xf numFmtId="0" fontId="1" fillId="0" borderId="1" xfId="0" applyNumberFormat="1" applyFont="1" applyBorder="1" applyAlignment="1">
      <alignment horizontal="centerContinuous"/>
    </xf>
    <xf numFmtId="0" fontId="0" fillId="0" borderId="2" xfId="0" applyBorder="1"/>
    <xf numFmtId="0" fontId="0" fillId="0" borderId="3" xfId="0" applyBorder="1"/>
    <xf numFmtId="41" fontId="0" fillId="0" borderId="3" xfId="0" applyNumberFormat="1" applyBorder="1"/>
    <xf numFmtId="42" fontId="0" fillId="0" borderId="3" xfId="0" applyNumberFormat="1" applyBorder="1"/>
    <xf numFmtId="0" fontId="0" fillId="0" borderId="3" xfId="0" applyNumberFormat="1" applyBorder="1" applyAlignment="1">
      <alignment horizontal="center"/>
    </xf>
    <xf numFmtId="42" fontId="0" fillId="0" borderId="4" xfId="0" applyNumberFormat="1" applyBorder="1"/>
    <xf numFmtId="0" fontId="0" fillId="0" borderId="5" xfId="0" applyBorder="1"/>
    <xf numFmtId="0" fontId="0" fillId="0" borderId="0" xfId="0" applyBorder="1"/>
    <xf numFmtId="42" fontId="1" fillId="0" borderId="6" xfId="0" applyNumberFormat="1" applyFont="1" applyBorder="1" applyAlignment="1">
      <alignment horizontal="centerContinuous"/>
    </xf>
    <xf numFmtId="41" fontId="0" fillId="0" borderId="0" xfId="0" applyNumberFormat="1" applyBorder="1" applyAlignment="1">
      <alignment horizontal="centerContinuous"/>
    </xf>
    <xf numFmtId="42" fontId="0" fillId="0" borderId="0" xfId="0" applyNumberFormat="1" applyBorder="1" applyAlignment="1">
      <alignment horizontal="centerContinuous"/>
    </xf>
    <xf numFmtId="41" fontId="0" fillId="0" borderId="0" xfId="0" applyNumberFormat="1" applyBorder="1"/>
    <xf numFmtId="42" fontId="0" fillId="0" borderId="0" xfId="0" applyNumberFormat="1" applyBorder="1"/>
    <xf numFmtId="0" fontId="0" fillId="0" borderId="0" xfId="0" applyNumberFormat="1" applyBorder="1" applyAlignment="1">
      <alignment horizontal="center"/>
    </xf>
    <xf numFmtId="42" fontId="0" fillId="0" borderId="7" xfId="0" applyNumberFormat="1" applyBorder="1"/>
    <xf numFmtId="0" fontId="9" fillId="0" borderId="5" xfId="0" applyFont="1" applyBorder="1"/>
    <xf numFmtId="0" fontId="9" fillId="0" borderId="0" xfId="0" applyFont="1" applyBorder="1"/>
    <xf numFmtId="41" fontId="9" fillId="0" borderId="0" xfId="0" applyNumberFormat="1" applyFont="1" applyBorder="1" applyAlignment="1">
      <alignment horizontal="centerContinuous"/>
    </xf>
    <xf numFmtId="42" fontId="9" fillId="0" borderId="0" xfId="0" applyNumberFormat="1" applyFont="1" applyBorder="1" applyAlignment="1">
      <alignment horizontal="centerContinuous"/>
    </xf>
    <xf numFmtId="41" fontId="9" fillId="0" borderId="0" xfId="0" applyNumberFormat="1" applyFont="1" applyBorder="1"/>
    <xf numFmtId="42" fontId="9" fillId="0" borderId="0" xfId="0" applyNumberFormat="1" applyFont="1" applyBorder="1"/>
    <xf numFmtId="0" fontId="9" fillId="0" borderId="0" xfId="0" applyNumberFormat="1" applyFont="1" applyBorder="1" applyAlignment="1">
      <alignment horizontal="center"/>
    </xf>
    <xf numFmtId="42" fontId="9" fillId="0" borderId="7" xfId="0" applyNumberFormat="1" applyFont="1" applyBorder="1"/>
    <xf numFmtId="0" fontId="10" fillId="0" borderId="0" xfId="0" applyFont="1" applyBorder="1"/>
    <xf numFmtId="41" fontId="10" fillId="0" borderId="0" xfId="0" applyNumberFormat="1" applyFont="1" applyBorder="1"/>
    <xf numFmtId="0" fontId="10" fillId="0" borderId="0" xfId="0" applyNumberFormat="1" applyFont="1" applyBorder="1" applyAlignment="1">
      <alignment horizontal="center"/>
    </xf>
    <xf numFmtId="41" fontId="10" fillId="0" borderId="0" xfId="0" applyNumberFormat="1" applyFont="1" applyBorder="1" applyAlignment="1">
      <alignment horizontal="center"/>
    </xf>
    <xf numFmtId="42" fontId="10" fillId="0" borderId="0" xfId="0" applyNumberFormat="1" applyFont="1" applyBorder="1" applyAlignment="1">
      <alignment horizontal="center"/>
    </xf>
    <xf numFmtId="42" fontId="10" fillId="0" borderId="7" xfId="0" applyNumberFormat="1" applyFont="1" applyBorder="1" applyAlignment="1">
      <alignment horizontal="center"/>
    </xf>
    <xf numFmtId="3" fontId="9" fillId="0" borderId="5" xfId="0" applyNumberFormat="1" applyFont="1" applyBorder="1"/>
    <xf numFmtId="0" fontId="7" fillId="0" borderId="8" xfId="0" applyFont="1" applyBorder="1"/>
    <xf numFmtId="0" fontId="9" fillId="0" borderId="9" xfId="0" applyFont="1" applyBorder="1"/>
    <xf numFmtId="41" fontId="9" fillId="0" borderId="9" xfId="0" applyNumberFormat="1" applyFont="1" applyBorder="1"/>
    <xf numFmtId="42" fontId="9" fillId="0" borderId="9" xfId="0" applyNumberFormat="1" applyFont="1" applyBorder="1"/>
    <xf numFmtId="0" fontId="9" fillId="0" borderId="9" xfId="0" applyNumberFormat="1" applyFont="1" applyBorder="1" applyAlignment="1">
      <alignment horizontal="center"/>
    </xf>
    <xf numFmtId="42" fontId="9" fillId="0" borderId="10" xfId="0" applyNumberFormat="1" applyFont="1" applyBorder="1"/>
    <xf numFmtId="3" fontId="2" fillId="0" borderId="5" xfId="0" applyNumberFormat="1" applyFont="1" applyBorder="1"/>
    <xf numFmtId="0" fontId="2" fillId="0" borderId="0" xfId="0" applyFont="1" applyBorder="1"/>
    <xf numFmtId="41" fontId="2" fillId="0" borderId="1" xfId="0" applyNumberFormat="1" applyFont="1" applyBorder="1" applyAlignment="1">
      <alignment horizontal="centerContinuous"/>
    </xf>
    <xf numFmtId="42" fontId="2" fillId="0" borderId="1" xfId="0" applyNumberFormat="1" applyFont="1" applyBorder="1" applyAlignment="1">
      <alignment horizontal="centerContinuous"/>
    </xf>
    <xf numFmtId="41" fontId="2" fillId="0" borderId="0" xfId="0" applyNumberFormat="1" applyFont="1" applyBorder="1"/>
    <xf numFmtId="0" fontId="2" fillId="0" borderId="1" xfId="0" applyNumberFormat="1" applyFont="1" applyBorder="1" applyAlignment="1">
      <alignment horizontal="center"/>
    </xf>
    <xf numFmtId="41" fontId="2" fillId="0" borderId="0" xfId="0" applyNumberFormat="1" applyFont="1" applyBorder="1" applyAlignment="1">
      <alignment horizontal="centerContinuous"/>
    </xf>
    <xf numFmtId="42" fontId="2" fillId="0" borderId="6" xfId="0" applyNumberFormat="1" applyFont="1" applyBorder="1" applyAlignment="1">
      <alignment horizontal="centerContinuous"/>
    </xf>
    <xf numFmtId="42" fontId="2" fillId="0" borderId="0" xfId="0" applyNumberFormat="1" applyFont="1" applyBorder="1"/>
    <xf numFmtId="0" fontId="2" fillId="0" borderId="0" xfId="0" applyNumberFormat="1" applyFont="1" applyBorder="1" applyAlignment="1">
      <alignment horizontal="center"/>
    </xf>
    <xf numFmtId="41" fontId="2" fillId="0" borderId="0" xfId="0" applyNumberFormat="1" applyFont="1" applyBorder="1" applyAlignment="1">
      <alignment horizontal="center"/>
    </xf>
    <xf numFmtId="42" fontId="2" fillId="0" borderId="7" xfId="0" applyNumberFormat="1" applyFont="1" applyBorder="1"/>
    <xf numFmtId="42" fontId="2" fillId="0" borderId="0" xfId="0" applyNumberFormat="1" applyFont="1" applyBorder="1" applyAlignment="1">
      <alignment horizontal="center"/>
    </xf>
    <xf numFmtId="42" fontId="2" fillId="0" borderId="7" xfId="0" applyNumberFormat="1" applyFont="1" applyBorder="1" applyAlignment="1">
      <alignment horizontal="center"/>
    </xf>
    <xf numFmtId="3" fontId="12" fillId="0" borderId="5" xfId="0" applyNumberFormat="1" applyFont="1" applyBorder="1" applyAlignment="1">
      <alignment horizontal="center"/>
    </xf>
    <xf numFmtId="41" fontId="12" fillId="0" borderId="0" xfId="0" applyNumberFormat="1" applyFont="1" applyBorder="1" applyAlignment="1">
      <alignment horizontal="center"/>
    </xf>
    <xf numFmtId="42" fontId="12" fillId="0" borderId="0" xfId="0" applyNumberFormat="1" applyFont="1" applyBorder="1" applyAlignment="1">
      <alignment horizontal="center"/>
    </xf>
    <xf numFmtId="42" fontId="12" fillId="0" borderId="7" xfId="0" applyNumberFormat="1" applyFont="1" applyBorder="1" applyAlignment="1">
      <alignment horizontal="center"/>
    </xf>
    <xf numFmtId="0" fontId="14" fillId="0" borderId="0" xfId="0" applyFont="1" applyBorder="1"/>
    <xf numFmtId="41" fontId="14" fillId="0" borderId="5" xfId="0" applyNumberFormat="1" applyFont="1" applyBorder="1"/>
    <xf numFmtId="41" fontId="15" fillId="0" borderId="0" xfId="0" applyNumberFormat="1" applyFont="1" applyBorder="1"/>
    <xf numFmtId="42" fontId="15" fillId="0" borderId="0" xfId="0" applyNumberFormat="1" applyFont="1" applyBorder="1"/>
    <xf numFmtId="42" fontId="15" fillId="0" borderId="7" xfId="0" applyNumberFormat="1" applyFont="1" applyBorder="1"/>
    <xf numFmtId="3" fontId="14" fillId="0" borderId="5" xfId="0" applyNumberFormat="1" applyFont="1" applyBorder="1"/>
    <xf numFmtId="0" fontId="15" fillId="0" borderId="0" xfId="0" applyFont="1" applyBorder="1"/>
    <xf numFmtId="41" fontId="15" fillId="0" borderId="0" xfId="1" applyNumberFormat="1" applyFont="1" applyBorder="1"/>
    <xf numFmtId="42" fontId="15" fillId="0" borderId="0" xfId="2" applyNumberFormat="1" applyFont="1" applyBorder="1"/>
    <xf numFmtId="41" fontId="15" fillId="0" borderId="0" xfId="0" applyNumberFormat="1" applyFont="1" applyBorder="1" applyAlignment="1">
      <alignment horizontal="center"/>
    </xf>
    <xf numFmtId="0" fontId="14" fillId="0" borderId="5" xfId="0" applyFont="1" applyBorder="1"/>
    <xf numFmtId="42" fontId="15" fillId="0" borderId="0" xfId="1" applyNumberFormat="1" applyFont="1" applyBorder="1"/>
    <xf numFmtId="41" fontId="15" fillId="0" borderId="0" xfId="1" applyNumberFormat="1" applyFont="1" applyBorder="1" applyAlignment="1">
      <alignment horizontal="right"/>
    </xf>
    <xf numFmtId="42" fontId="15" fillId="0" borderId="0" xfId="1" applyNumberFormat="1" applyFont="1" applyBorder="1" applyAlignment="1">
      <alignment horizontal="right"/>
    </xf>
    <xf numFmtId="3" fontId="16" fillId="0" borderId="5" xfId="0" applyNumberFormat="1" applyFont="1" applyBorder="1"/>
    <xf numFmtId="0" fontId="15" fillId="0" borderId="5" xfId="0" applyFont="1" applyBorder="1"/>
    <xf numFmtId="0" fontId="15" fillId="0" borderId="0" xfId="0" applyNumberFormat="1" applyFont="1" applyBorder="1" applyAlignment="1">
      <alignment horizontal="center"/>
    </xf>
    <xf numFmtId="3" fontId="15" fillId="0" borderId="5" xfId="0" applyNumberFormat="1" applyFont="1" applyBorder="1"/>
    <xf numFmtId="0" fontId="17" fillId="0" borderId="5" xfId="0" applyFont="1" applyBorder="1"/>
    <xf numFmtId="42" fontId="15" fillId="0" borderId="5" xfId="0" applyNumberFormat="1" applyFont="1" applyBorder="1"/>
    <xf numFmtId="0" fontId="7" fillId="0" borderId="0" xfId="0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CI762"/>
  <sheetViews>
    <sheetView tabSelected="1" workbookViewId="0">
      <selection activeCell="B2" sqref="B2:Q83"/>
    </sheetView>
  </sheetViews>
  <sheetFormatPr defaultRowHeight="12.75" x14ac:dyDescent="0.2"/>
  <cols>
    <col min="2" max="2" width="42.140625" style="7" customWidth="1"/>
    <col min="3" max="3" width="3.140625" style="1" customWidth="1"/>
    <col min="4" max="4" width="14.42578125" style="1" bestFit="1" customWidth="1"/>
    <col min="5" max="5" width="9.42578125" style="1" bestFit="1" customWidth="1"/>
    <col min="6" max="6" width="15.28515625" style="3" bestFit="1" customWidth="1"/>
    <col min="7" max="7" width="4.140625" style="1" customWidth="1"/>
    <col min="8" max="8" width="9.42578125" style="1" bestFit="1" customWidth="1"/>
    <col min="9" max="9" width="15.28515625" style="3" bestFit="1" customWidth="1"/>
    <col min="10" max="10" width="11" style="3" bestFit="1" customWidth="1"/>
    <col min="11" max="11" width="9.42578125" style="1" bestFit="1" customWidth="1"/>
    <col min="12" max="12" width="4.140625" style="1" customWidth="1"/>
    <col min="13" max="13" width="14.42578125" style="1" bestFit="1" customWidth="1"/>
    <col min="14" max="14" width="9.42578125" style="1" bestFit="1" customWidth="1"/>
    <col min="15" max="15" width="14" style="3" bestFit="1" customWidth="1"/>
    <col min="16" max="16" width="12.5703125" style="3" bestFit="1" customWidth="1"/>
    <col min="17" max="17" width="11.5703125" style="3" bestFit="1" customWidth="1"/>
    <col min="18" max="18" width="9.140625" style="1"/>
    <col min="19" max="19" width="9.28515625" style="1" bestFit="1" customWidth="1"/>
    <col min="20" max="20" width="30.42578125" style="1" bestFit="1" customWidth="1"/>
    <col min="21" max="21" width="9.140625" style="1"/>
    <col min="22" max="40" width="9.28515625" style="1" customWidth="1"/>
    <col min="41" max="41" width="9.28515625" style="1" bestFit="1" customWidth="1"/>
    <col min="42" max="43" width="9.28515625" bestFit="1" customWidth="1"/>
    <col min="44" max="44" width="30.42578125" bestFit="1" customWidth="1"/>
    <col min="46" max="62" width="9.28515625" customWidth="1"/>
    <col min="63" max="63" width="9.28515625" style="4" customWidth="1"/>
    <col min="64" max="64" width="9.28515625" customWidth="1"/>
    <col min="65" max="65" width="9.28515625" bestFit="1" customWidth="1"/>
    <col min="67" max="68" width="9.28515625" bestFit="1" customWidth="1"/>
    <col min="69" max="69" width="25.7109375" bestFit="1" customWidth="1"/>
    <col min="70" max="70" width="9.140625" customWidth="1"/>
    <col min="71" max="80" width="9.28515625" customWidth="1"/>
    <col min="81" max="81" width="9.28515625" style="9" customWidth="1"/>
    <col min="82" max="86" width="9.28515625" customWidth="1"/>
    <col min="87" max="87" width="9.28515625" style="6" customWidth="1"/>
    <col min="88" max="89" width="9.28515625" customWidth="1"/>
    <col min="90" max="90" width="9.28515625" bestFit="1" customWidth="1"/>
  </cols>
  <sheetData>
    <row r="2" spans="2:17" ht="18" x14ac:dyDescent="0.25">
      <c r="B2" s="10" t="s">
        <v>11</v>
      </c>
      <c r="C2" s="2"/>
      <c r="D2" s="2"/>
      <c r="E2" s="2"/>
      <c r="F2" s="5"/>
      <c r="G2"/>
      <c r="H2"/>
      <c r="K2"/>
      <c r="L2"/>
      <c r="M2"/>
      <c r="N2"/>
    </row>
    <row r="3" spans="2:17" ht="18" x14ac:dyDescent="0.25">
      <c r="B3" s="2" t="s">
        <v>70</v>
      </c>
      <c r="C3" s="2"/>
      <c r="D3" s="8"/>
      <c r="E3" s="8"/>
      <c r="F3" s="5"/>
      <c r="K3" s="9"/>
    </row>
    <row r="4" spans="2:17" ht="13.5" thickBot="1" x14ac:dyDescent="0.25">
      <c r="B4"/>
      <c r="C4"/>
      <c r="K4" s="9"/>
    </row>
    <row r="5" spans="2:17" ht="13.5" thickTop="1" x14ac:dyDescent="0.2">
      <c r="B5" s="29"/>
      <c r="C5" s="30"/>
      <c r="D5" s="31"/>
      <c r="E5" s="31"/>
      <c r="F5" s="32"/>
      <c r="G5" s="31"/>
      <c r="H5" s="31"/>
      <c r="I5" s="32"/>
      <c r="J5" s="32"/>
      <c r="K5" s="33"/>
      <c r="L5" s="31"/>
      <c r="M5" s="31"/>
      <c r="N5" s="31"/>
      <c r="O5" s="32"/>
      <c r="P5" s="32"/>
      <c r="Q5" s="34"/>
    </row>
    <row r="6" spans="2:17" ht="18" x14ac:dyDescent="0.25">
      <c r="B6" s="35"/>
      <c r="C6" s="36"/>
      <c r="D6" s="26" t="s">
        <v>68</v>
      </c>
      <c r="E6" s="26"/>
      <c r="F6" s="27"/>
      <c r="G6" s="26"/>
      <c r="H6" s="26"/>
      <c r="I6" s="27"/>
      <c r="J6" s="27"/>
      <c r="K6" s="28"/>
      <c r="L6" s="26"/>
      <c r="M6" s="26"/>
      <c r="N6" s="26"/>
      <c r="O6" s="27"/>
      <c r="P6" s="27"/>
      <c r="Q6" s="37"/>
    </row>
    <row r="7" spans="2:17" x14ac:dyDescent="0.2">
      <c r="B7" s="35"/>
      <c r="C7" s="36"/>
      <c r="D7" s="38"/>
      <c r="E7" s="38"/>
      <c r="F7" s="39"/>
      <c r="G7" s="40"/>
      <c r="H7" s="40"/>
      <c r="I7" s="41"/>
      <c r="J7" s="41"/>
      <c r="K7" s="42"/>
      <c r="L7" s="40"/>
      <c r="M7" s="40"/>
      <c r="N7" s="40"/>
      <c r="O7" s="41"/>
      <c r="P7" s="41"/>
      <c r="Q7" s="43"/>
    </row>
    <row r="8" spans="2:17" ht="14.25" x14ac:dyDescent="0.2">
      <c r="B8" s="44"/>
      <c r="C8" s="45"/>
      <c r="D8" s="46"/>
      <c r="E8" s="46"/>
      <c r="F8" s="47"/>
      <c r="G8" s="48"/>
      <c r="H8" s="48"/>
      <c r="I8" s="49"/>
      <c r="J8" s="49"/>
      <c r="K8" s="50"/>
      <c r="L8" s="48"/>
      <c r="M8" s="48"/>
      <c r="N8" s="48"/>
      <c r="O8" s="49"/>
      <c r="P8" s="49"/>
      <c r="Q8" s="51"/>
    </row>
    <row r="9" spans="2:17" x14ac:dyDescent="0.2">
      <c r="B9" s="65"/>
      <c r="C9" s="66"/>
      <c r="D9" s="67" t="s">
        <v>69</v>
      </c>
      <c r="E9" s="67"/>
      <c r="F9" s="68"/>
      <c r="G9" s="69"/>
      <c r="H9" s="67" t="s">
        <v>0</v>
      </c>
      <c r="I9" s="68"/>
      <c r="J9" s="68"/>
      <c r="K9" s="70"/>
      <c r="L9" s="71"/>
      <c r="M9" s="67" t="s">
        <v>1</v>
      </c>
      <c r="N9" s="67"/>
      <c r="O9" s="68"/>
      <c r="P9" s="68"/>
      <c r="Q9" s="72"/>
    </row>
    <row r="10" spans="2:17" x14ac:dyDescent="0.2">
      <c r="B10" s="65"/>
      <c r="C10" s="66"/>
      <c r="D10" s="69"/>
      <c r="E10" s="69"/>
      <c r="F10" s="73"/>
      <c r="G10" s="69"/>
      <c r="H10" s="69"/>
      <c r="I10" s="73"/>
      <c r="J10" s="73"/>
      <c r="K10" s="74" t="s">
        <v>8</v>
      </c>
      <c r="L10" s="75"/>
      <c r="M10" s="69"/>
      <c r="N10" s="69"/>
      <c r="O10" s="73"/>
      <c r="P10" s="73"/>
      <c r="Q10" s="76"/>
    </row>
    <row r="11" spans="2:17" x14ac:dyDescent="0.2">
      <c r="B11" s="65"/>
      <c r="C11" s="66"/>
      <c r="D11" s="75"/>
      <c r="E11" s="75"/>
      <c r="F11" s="77"/>
      <c r="G11" s="69"/>
      <c r="H11" s="69"/>
      <c r="I11" s="73"/>
      <c r="J11" s="73"/>
      <c r="K11" s="74" t="s">
        <v>12</v>
      </c>
      <c r="L11" s="75"/>
      <c r="M11" s="75"/>
      <c r="N11" s="75"/>
      <c r="O11" s="77"/>
      <c r="P11" s="68" t="s">
        <v>2</v>
      </c>
      <c r="Q11" s="72"/>
    </row>
    <row r="12" spans="2:17" x14ac:dyDescent="0.2">
      <c r="B12" s="65"/>
      <c r="C12" s="66"/>
      <c r="D12" s="75"/>
      <c r="E12" s="75"/>
      <c r="F12" s="77"/>
      <c r="G12" s="69"/>
      <c r="H12" s="75"/>
      <c r="I12" s="77" t="s">
        <v>3</v>
      </c>
      <c r="J12" s="77" t="s">
        <v>4</v>
      </c>
      <c r="K12" s="74" t="s">
        <v>10</v>
      </c>
      <c r="L12" s="75"/>
      <c r="M12" s="75" t="s">
        <v>3</v>
      </c>
      <c r="N12" s="75"/>
      <c r="O12" s="77"/>
      <c r="P12" s="77"/>
      <c r="Q12" s="78"/>
    </row>
    <row r="13" spans="2:17" ht="15" x14ac:dyDescent="0.35">
      <c r="B13" s="79" t="s">
        <v>5</v>
      </c>
      <c r="C13" s="66"/>
      <c r="D13" s="80" t="s">
        <v>6</v>
      </c>
      <c r="E13" s="80" t="s">
        <v>7</v>
      </c>
      <c r="F13" s="81" t="s">
        <v>8</v>
      </c>
      <c r="G13" s="69"/>
      <c r="H13" s="80" t="s">
        <v>7</v>
      </c>
      <c r="I13" s="81" t="s">
        <v>8</v>
      </c>
      <c r="J13" s="81" t="s">
        <v>8</v>
      </c>
      <c r="K13" s="74" t="s">
        <v>13</v>
      </c>
      <c r="L13" s="75"/>
      <c r="M13" s="80" t="s">
        <v>6</v>
      </c>
      <c r="N13" s="80" t="s">
        <v>7</v>
      </c>
      <c r="O13" s="81" t="s">
        <v>8</v>
      </c>
      <c r="P13" s="81" t="s">
        <v>9</v>
      </c>
      <c r="Q13" s="82" t="s">
        <v>10</v>
      </c>
    </row>
    <row r="14" spans="2:17" ht="15" x14ac:dyDescent="0.25">
      <c r="B14" s="58"/>
      <c r="C14" s="52"/>
      <c r="D14" s="48"/>
      <c r="E14" s="55"/>
      <c r="F14" s="56"/>
      <c r="G14" s="53"/>
      <c r="H14" s="55"/>
      <c r="I14" s="56"/>
      <c r="J14" s="56"/>
      <c r="K14" s="54"/>
      <c r="L14" s="55"/>
      <c r="M14" s="55"/>
      <c r="N14" s="55"/>
      <c r="O14" s="56"/>
      <c r="P14" s="56"/>
      <c r="Q14" s="57"/>
    </row>
    <row r="15" spans="2:17" ht="14.25" x14ac:dyDescent="0.2">
      <c r="B15" s="84" t="s">
        <v>64</v>
      </c>
      <c r="C15" s="83"/>
      <c r="D15" s="85">
        <v>993</v>
      </c>
      <c r="E15" s="85">
        <v>1114</v>
      </c>
      <c r="F15" s="86">
        <v>236190000</v>
      </c>
      <c r="G15" s="85"/>
      <c r="H15" s="85">
        <v>979</v>
      </c>
      <c r="I15" s="86">
        <v>214680000</v>
      </c>
      <c r="J15" s="86">
        <f>(I15/H15)</f>
        <v>219284.98467824311</v>
      </c>
      <c r="K15" s="85"/>
      <c r="L15" s="85"/>
      <c r="M15" s="85">
        <v>8</v>
      </c>
      <c r="N15" s="85">
        <v>123</v>
      </c>
      <c r="O15" s="86">
        <v>20210000</v>
      </c>
      <c r="P15" s="86">
        <f>(O15/M15)</f>
        <v>2526250</v>
      </c>
      <c r="Q15" s="87">
        <f>(O15/N15)</f>
        <v>164308.94308943089</v>
      </c>
    </row>
    <row r="16" spans="2:17" ht="14.25" x14ac:dyDescent="0.2">
      <c r="B16" s="88"/>
      <c r="C16" s="89"/>
      <c r="D16" s="90"/>
      <c r="E16" s="90"/>
      <c r="F16" s="91"/>
      <c r="G16" s="85"/>
      <c r="H16" s="90"/>
      <c r="I16" s="91"/>
      <c r="J16" s="91"/>
      <c r="K16" s="92"/>
      <c r="L16" s="85"/>
      <c r="M16" s="90"/>
      <c r="N16" s="90"/>
      <c r="O16" s="86"/>
      <c r="P16" s="86"/>
      <c r="Q16" s="87"/>
    </row>
    <row r="17" spans="2:17" ht="14.25" x14ac:dyDescent="0.2">
      <c r="B17" s="93" t="s">
        <v>65</v>
      </c>
      <c r="C17" s="89"/>
      <c r="D17" s="90">
        <f>(D19+D23)</f>
        <v>975</v>
      </c>
      <c r="E17" s="90">
        <f>(E19+E23)</f>
        <v>1096</v>
      </c>
      <c r="F17" s="94">
        <f>(F19+F23)</f>
        <v>233849298</v>
      </c>
      <c r="G17" s="85"/>
      <c r="H17" s="90">
        <f>(H19+H23)</f>
        <v>961</v>
      </c>
      <c r="I17" s="94">
        <f>(I19+I23)</f>
        <v>212339686</v>
      </c>
      <c r="J17" s="86">
        <f>(I17/H17)</f>
        <v>220957.00936524454</v>
      </c>
      <c r="K17" s="92"/>
      <c r="L17" s="85"/>
      <c r="M17" s="90">
        <f>(M19+M23)</f>
        <v>8</v>
      </c>
      <c r="N17" s="90">
        <f>(N19+N23)</f>
        <v>123</v>
      </c>
      <c r="O17" s="94">
        <f>(O19+O23)</f>
        <v>20209612</v>
      </c>
      <c r="P17" s="86">
        <f>(O17/M17)</f>
        <v>2526201.5</v>
      </c>
      <c r="Q17" s="87">
        <f>(O17/N17)</f>
        <v>164305.78861788617</v>
      </c>
    </row>
    <row r="18" spans="2:17" ht="14.25" x14ac:dyDescent="0.2">
      <c r="B18" s="88"/>
      <c r="C18" s="89"/>
      <c r="D18" s="90"/>
      <c r="E18" s="90"/>
      <c r="F18" s="94"/>
      <c r="G18" s="85"/>
      <c r="H18" s="90"/>
      <c r="I18" s="94"/>
      <c r="J18" s="91"/>
      <c r="K18" s="92"/>
      <c r="L18" s="85"/>
      <c r="M18" s="90"/>
      <c r="N18" s="90"/>
      <c r="O18" s="94"/>
      <c r="P18" s="86"/>
      <c r="Q18" s="87"/>
    </row>
    <row r="19" spans="2:17" ht="14.25" x14ac:dyDescent="0.2">
      <c r="B19" s="88" t="s">
        <v>71</v>
      </c>
      <c r="C19" s="89"/>
      <c r="D19" s="95">
        <f>(D20+D21+D22)</f>
        <v>938</v>
      </c>
      <c r="E19" s="95">
        <f>(E20+E21+E22)</f>
        <v>1012</v>
      </c>
      <c r="F19" s="96">
        <f>(F20+F21+F22)</f>
        <v>215512126</v>
      </c>
      <c r="G19" s="85"/>
      <c r="H19" s="95">
        <f>(H20+H21+H22)</f>
        <v>926</v>
      </c>
      <c r="I19" s="96">
        <f>(I20+I21+I22)</f>
        <v>204063688</v>
      </c>
      <c r="J19" s="86">
        <f t="shared" ref="J19:J25" si="0">(I19/H19)</f>
        <v>220371.15334773218</v>
      </c>
      <c r="K19" s="92"/>
      <c r="L19" s="85"/>
      <c r="M19" s="95">
        <f>(M20+M21+M22)</f>
        <v>6</v>
      </c>
      <c r="N19" s="95">
        <f>(N20+N21+N22)</f>
        <v>74</v>
      </c>
      <c r="O19" s="96">
        <f>(O20+O21+O22)</f>
        <v>10148438</v>
      </c>
      <c r="P19" s="86">
        <f>(O19/M19)</f>
        <v>1691406.3333333333</v>
      </c>
      <c r="Q19" s="87">
        <f>(O19/N19)</f>
        <v>137141.05405405405</v>
      </c>
    </row>
    <row r="20" spans="2:17" ht="14.25" x14ac:dyDescent="0.2">
      <c r="B20" s="97" t="s">
        <v>72</v>
      </c>
      <c r="C20" s="89"/>
      <c r="D20" s="95">
        <f>(D28+D29+D37+D38)</f>
        <v>478</v>
      </c>
      <c r="E20" s="95">
        <f>(E28+E29+E37+E38)</f>
        <v>483</v>
      </c>
      <c r="F20" s="96">
        <f>(F28+F29+F37+F38)</f>
        <v>109819946</v>
      </c>
      <c r="G20" s="85"/>
      <c r="H20" s="95">
        <f>(H28+H29+H37+H38)</f>
        <v>473</v>
      </c>
      <c r="I20" s="96">
        <f>(I28+I29+I37+I38)</f>
        <v>108819946</v>
      </c>
      <c r="J20" s="86">
        <f t="shared" si="0"/>
        <v>230063.31078224102</v>
      </c>
      <c r="K20" s="92"/>
      <c r="L20" s="85"/>
      <c r="M20" s="95">
        <f>(M28+M29+M37+M38)</f>
        <v>0</v>
      </c>
      <c r="N20" s="95">
        <f>(N28+N29+N37+N38)</f>
        <v>0</v>
      </c>
      <c r="O20" s="96">
        <f>(O28+O29+O37+O38)</f>
        <v>0</v>
      </c>
      <c r="P20" s="86"/>
      <c r="Q20" s="87"/>
    </row>
    <row r="21" spans="2:17" ht="14.25" x14ac:dyDescent="0.2">
      <c r="B21" s="97" t="s">
        <v>73</v>
      </c>
      <c r="C21" s="89"/>
      <c r="D21" s="95">
        <f>(D30+D31+D32+D36+D41+D42+D43+D56+D60)</f>
        <v>426</v>
      </c>
      <c r="E21" s="95">
        <f>(E30+E31+E32+E36+E41+E42+E43+E56+E60)</f>
        <v>439</v>
      </c>
      <c r="F21" s="96">
        <f>(F30+F31+F32+F36+F41+F42+F43+F56+F60)</f>
        <v>90001203</v>
      </c>
      <c r="G21" s="85"/>
      <c r="H21" s="95">
        <f>(H30+H31+H32+H36+H41+H42+H43+H56+H60)</f>
        <v>425</v>
      </c>
      <c r="I21" s="96">
        <f>(I30+I31+I32+I36+I41+I42+I43+I56+I60)</f>
        <v>88852765</v>
      </c>
      <c r="J21" s="86">
        <f t="shared" si="0"/>
        <v>209065.32941176472</v>
      </c>
      <c r="K21" s="92"/>
      <c r="L21" s="85"/>
      <c r="M21" s="95">
        <f>(M30+M31+M32+M36+M41+M42+M43+M56+M60)</f>
        <v>1</v>
      </c>
      <c r="N21" s="95">
        <f>(N30+N31+N32+N36+N41+N42+N43+N56+N60)</f>
        <v>14</v>
      </c>
      <c r="O21" s="96">
        <f>(O30+O31+O32+O36+O41+O42+O43+O56+O60)</f>
        <v>1148438</v>
      </c>
      <c r="P21" s="86">
        <f t="shared" ref="P21:P23" si="1">(O21/M21)</f>
        <v>1148438</v>
      </c>
      <c r="Q21" s="87">
        <f t="shared" ref="Q21:Q23" si="2">(O21/N21)</f>
        <v>82031.28571428571</v>
      </c>
    </row>
    <row r="22" spans="2:17" ht="14.25" x14ac:dyDescent="0.2">
      <c r="B22" s="97" t="s">
        <v>74</v>
      </c>
      <c r="C22" s="89"/>
      <c r="D22" s="95">
        <f>(D50+D67)</f>
        <v>34</v>
      </c>
      <c r="E22" s="95">
        <f>(E50+E67)</f>
        <v>90</v>
      </c>
      <c r="F22" s="96">
        <f>(F50+F67)</f>
        <v>15690977</v>
      </c>
      <c r="G22" s="85"/>
      <c r="H22" s="95">
        <f>(H50+H67)</f>
        <v>28</v>
      </c>
      <c r="I22" s="96">
        <f>(I50+I67)</f>
        <v>6390977</v>
      </c>
      <c r="J22" s="86">
        <f t="shared" si="0"/>
        <v>228249.17857142858</v>
      </c>
      <c r="K22" s="92"/>
      <c r="L22" s="85"/>
      <c r="M22" s="95">
        <f>(M50+M67)</f>
        <v>5</v>
      </c>
      <c r="N22" s="95">
        <f>(N50+N67)</f>
        <v>60</v>
      </c>
      <c r="O22" s="96">
        <f>(O50+O67)</f>
        <v>9000000</v>
      </c>
      <c r="P22" s="86">
        <f t="shared" si="1"/>
        <v>1800000</v>
      </c>
      <c r="Q22" s="87">
        <f t="shared" si="2"/>
        <v>150000</v>
      </c>
    </row>
    <row r="23" spans="2:17" ht="14.25" x14ac:dyDescent="0.2">
      <c r="B23" s="97" t="s">
        <v>41</v>
      </c>
      <c r="C23" s="89"/>
      <c r="D23" s="90">
        <f>(D24+D25)</f>
        <v>37</v>
      </c>
      <c r="E23" s="90">
        <f>(E24+E25)</f>
        <v>84</v>
      </c>
      <c r="F23" s="94">
        <f>(F24+F25)</f>
        <v>18337172</v>
      </c>
      <c r="G23" s="85"/>
      <c r="H23" s="90">
        <f>(H24+H25)</f>
        <v>35</v>
      </c>
      <c r="I23" s="94">
        <f>(I24+I25)</f>
        <v>8275998</v>
      </c>
      <c r="J23" s="86">
        <f t="shared" si="0"/>
        <v>236457.08571428573</v>
      </c>
      <c r="K23" s="92"/>
      <c r="L23" s="85"/>
      <c r="M23" s="90">
        <f>(M24+M25)</f>
        <v>2</v>
      </c>
      <c r="N23" s="90">
        <f>(N24+N25)</f>
        <v>49</v>
      </c>
      <c r="O23" s="94">
        <f>(O24+O25)</f>
        <v>10061174</v>
      </c>
      <c r="P23" s="86">
        <f t="shared" si="1"/>
        <v>5030587</v>
      </c>
      <c r="Q23" s="87">
        <f t="shared" si="2"/>
        <v>205330.08163265305</v>
      </c>
    </row>
    <row r="24" spans="2:17" ht="14.25" x14ac:dyDescent="0.2">
      <c r="B24" s="97" t="s">
        <v>66</v>
      </c>
      <c r="C24" s="89"/>
      <c r="D24" s="90">
        <f>(D33)</f>
        <v>24</v>
      </c>
      <c r="E24" s="90">
        <f>(E33)</f>
        <v>71</v>
      </c>
      <c r="F24" s="94">
        <f>(F33)</f>
        <v>13897745</v>
      </c>
      <c r="G24" s="85"/>
      <c r="H24" s="90">
        <f>(H33)</f>
        <v>22</v>
      </c>
      <c r="I24" s="94">
        <f>(I33)</f>
        <v>3836571</v>
      </c>
      <c r="J24" s="86">
        <f t="shared" si="0"/>
        <v>174389.59090909091</v>
      </c>
      <c r="K24" s="92"/>
      <c r="L24" s="85"/>
      <c r="M24" s="90">
        <f>(M33)</f>
        <v>2</v>
      </c>
      <c r="N24" s="90">
        <f>(N33)</f>
        <v>49</v>
      </c>
      <c r="O24" s="94">
        <f>(O33)</f>
        <v>10061174</v>
      </c>
      <c r="P24" s="86">
        <f>(O24/M24)</f>
        <v>5030587</v>
      </c>
      <c r="Q24" s="87">
        <f>(O24/N24)</f>
        <v>205330.08163265305</v>
      </c>
    </row>
    <row r="25" spans="2:17" ht="14.25" x14ac:dyDescent="0.2">
      <c r="B25" s="97" t="s">
        <v>67</v>
      </c>
      <c r="C25" s="89"/>
      <c r="D25" s="85">
        <f>(D49+D58+D62+D66+D69)</f>
        <v>13</v>
      </c>
      <c r="E25" s="85">
        <f>(E49+E58+E62+E66+E69)</f>
        <v>13</v>
      </c>
      <c r="F25" s="86">
        <f>(F49+F58+F62+F66+F69)</f>
        <v>4439427</v>
      </c>
      <c r="G25" s="85"/>
      <c r="H25" s="85">
        <f>(H49+H58+H62+H66+H69)</f>
        <v>13</v>
      </c>
      <c r="I25" s="86">
        <f>(I49+I58+I62+I66+I69)</f>
        <v>4439427</v>
      </c>
      <c r="J25" s="86">
        <f t="shared" si="0"/>
        <v>341494.38461538462</v>
      </c>
      <c r="K25" s="92"/>
      <c r="L25" s="85"/>
      <c r="M25" s="85">
        <f>(M49+M58+M62+M66+M69)</f>
        <v>0</v>
      </c>
      <c r="N25" s="85">
        <f>(N49+N58+N62+N66+N69)</f>
        <v>0</v>
      </c>
      <c r="O25" s="86">
        <f>(O49+O58+O62+O66+O69)</f>
        <v>0</v>
      </c>
      <c r="P25" s="86"/>
      <c r="Q25" s="87"/>
    </row>
    <row r="26" spans="2:17" ht="14.25" x14ac:dyDescent="0.2">
      <c r="B26" s="88"/>
      <c r="C26" s="89"/>
      <c r="D26" s="85"/>
      <c r="E26" s="85"/>
      <c r="F26" s="86"/>
      <c r="G26" s="85"/>
      <c r="H26" s="85"/>
      <c r="I26" s="86"/>
      <c r="J26" s="91"/>
      <c r="K26" s="92"/>
      <c r="L26" s="85"/>
      <c r="M26" s="85"/>
      <c r="N26" s="85"/>
      <c r="O26" s="86"/>
      <c r="P26" s="86"/>
      <c r="Q26" s="87"/>
    </row>
    <row r="27" spans="2:17" ht="14.25" x14ac:dyDescent="0.2">
      <c r="B27" s="93" t="s">
        <v>14</v>
      </c>
      <c r="C27" s="89"/>
      <c r="D27" s="85">
        <f>SUM(D28:D33)</f>
        <v>327</v>
      </c>
      <c r="E27" s="85">
        <f>SUM(E28:E33)</f>
        <v>387</v>
      </c>
      <c r="F27" s="86">
        <f>SUM(F28:F33)</f>
        <v>84124240</v>
      </c>
      <c r="G27" s="85"/>
      <c r="H27" s="85">
        <f>SUM(H28:H33)</f>
        <v>324</v>
      </c>
      <c r="I27" s="86">
        <f>SUM(I28:I33)</f>
        <v>72914628</v>
      </c>
      <c r="J27" s="86">
        <f t="shared" ref="J27:J33" si="3">(I27/H27)</f>
        <v>225045.14814814815</v>
      </c>
      <c r="K27" s="92"/>
      <c r="L27" s="85"/>
      <c r="M27" s="85">
        <f>SUM(M28:M33)</f>
        <v>3</v>
      </c>
      <c r="N27" s="85">
        <f>SUM(N28:N33)</f>
        <v>63</v>
      </c>
      <c r="O27" s="86">
        <f>SUM(O28:O33)</f>
        <v>11209612</v>
      </c>
      <c r="P27" s="86">
        <f t="shared" ref="P27" si="4">(O27/M27)</f>
        <v>3736537.3333333335</v>
      </c>
      <c r="Q27" s="87">
        <f t="shared" ref="Q27" si="5">(O27/N27)</f>
        <v>177930.3492063492</v>
      </c>
    </row>
    <row r="28" spans="2:17" ht="14.25" x14ac:dyDescent="0.2">
      <c r="B28" s="98" t="s">
        <v>15</v>
      </c>
      <c r="C28" s="89"/>
      <c r="D28" s="85">
        <v>151</v>
      </c>
      <c r="E28" s="85">
        <v>151</v>
      </c>
      <c r="F28" s="86">
        <v>34742129</v>
      </c>
      <c r="G28" s="85"/>
      <c r="H28" s="85">
        <v>151</v>
      </c>
      <c r="I28" s="86">
        <v>34742129</v>
      </c>
      <c r="J28" s="86">
        <f t="shared" si="3"/>
        <v>230080.32450331125</v>
      </c>
      <c r="K28" s="99">
        <v>9</v>
      </c>
      <c r="L28" s="85"/>
      <c r="M28" s="85">
        <v>0</v>
      </c>
      <c r="N28" s="85">
        <v>0</v>
      </c>
      <c r="O28" s="86">
        <v>0</v>
      </c>
      <c r="P28" s="86"/>
      <c r="Q28" s="87"/>
    </row>
    <row r="29" spans="2:17" ht="14.25" x14ac:dyDescent="0.2">
      <c r="B29" s="98" t="s">
        <v>16</v>
      </c>
      <c r="C29" s="89"/>
      <c r="D29" s="85">
        <v>69</v>
      </c>
      <c r="E29" s="85">
        <v>69</v>
      </c>
      <c r="F29" s="86">
        <v>15955968</v>
      </c>
      <c r="G29" s="85"/>
      <c r="H29" s="85">
        <v>69</v>
      </c>
      <c r="I29" s="86">
        <v>15955968</v>
      </c>
      <c r="J29" s="86">
        <f t="shared" si="3"/>
        <v>231245.91304347827</v>
      </c>
      <c r="K29" s="99">
        <v>6</v>
      </c>
      <c r="L29" s="85"/>
      <c r="M29" s="85">
        <v>0</v>
      </c>
      <c r="N29" s="85">
        <v>0</v>
      </c>
      <c r="O29" s="86">
        <v>0</v>
      </c>
      <c r="P29" s="86"/>
      <c r="Q29" s="87"/>
    </row>
    <row r="30" spans="2:17" ht="14.25" x14ac:dyDescent="0.2">
      <c r="B30" s="98" t="s">
        <v>17</v>
      </c>
      <c r="C30" s="89"/>
      <c r="D30" s="85">
        <v>16</v>
      </c>
      <c r="E30" s="85">
        <v>16</v>
      </c>
      <c r="F30" s="86">
        <v>3699934</v>
      </c>
      <c r="G30" s="85"/>
      <c r="H30" s="85">
        <v>16</v>
      </c>
      <c r="I30" s="86">
        <v>3699934</v>
      </c>
      <c r="J30" s="86">
        <f t="shared" si="3"/>
        <v>231245.875</v>
      </c>
      <c r="K30" s="99">
        <v>8</v>
      </c>
      <c r="L30" s="85"/>
      <c r="M30" s="85">
        <v>0</v>
      </c>
      <c r="N30" s="85">
        <v>0</v>
      </c>
      <c r="O30" s="86">
        <v>0</v>
      </c>
      <c r="P30" s="86"/>
      <c r="Q30" s="87"/>
    </row>
    <row r="31" spans="2:17" ht="14.25" x14ac:dyDescent="0.2">
      <c r="B31" s="98" t="s">
        <v>18</v>
      </c>
      <c r="C31" s="89"/>
      <c r="D31" s="85">
        <v>24</v>
      </c>
      <c r="E31" s="85">
        <v>37</v>
      </c>
      <c r="F31" s="86">
        <v>5884890</v>
      </c>
      <c r="G31" s="85"/>
      <c r="H31" s="85">
        <v>23</v>
      </c>
      <c r="I31" s="86">
        <v>4736452</v>
      </c>
      <c r="J31" s="86">
        <f t="shared" si="3"/>
        <v>205932.69565217392</v>
      </c>
      <c r="K31" s="99">
        <v>14</v>
      </c>
      <c r="L31" s="85"/>
      <c r="M31" s="85">
        <v>1</v>
      </c>
      <c r="N31" s="85">
        <v>14</v>
      </c>
      <c r="O31" s="86">
        <v>1148438</v>
      </c>
      <c r="P31" s="86">
        <f t="shared" ref="P31" si="6">(O31/M31)</f>
        <v>1148438</v>
      </c>
      <c r="Q31" s="87">
        <f t="shared" ref="Q31" si="7">(O31/N31)</f>
        <v>82031.28571428571</v>
      </c>
    </row>
    <row r="32" spans="2:17" ht="14.25" x14ac:dyDescent="0.2">
      <c r="B32" s="98" t="s">
        <v>19</v>
      </c>
      <c r="C32" s="89"/>
      <c r="D32" s="85">
        <v>43</v>
      </c>
      <c r="E32" s="85">
        <v>43</v>
      </c>
      <c r="F32" s="86">
        <v>9943574</v>
      </c>
      <c r="G32" s="85"/>
      <c r="H32" s="85">
        <v>43</v>
      </c>
      <c r="I32" s="86">
        <v>9943574</v>
      </c>
      <c r="J32" s="86">
        <f t="shared" si="3"/>
        <v>231245.90697674418</v>
      </c>
      <c r="K32" s="99">
        <v>6</v>
      </c>
      <c r="L32" s="85"/>
      <c r="M32" s="85">
        <v>0</v>
      </c>
      <c r="N32" s="85">
        <v>0</v>
      </c>
      <c r="O32" s="86">
        <v>0</v>
      </c>
      <c r="P32" s="86"/>
      <c r="Q32" s="87"/>
    </row>
    <row r="33" spans="2:17" ht="14.25" x14ac:dyDescent="0.2">
      <c r="B33" s="98" t="s">
        <v>20</v>
      </c>
      <c r="C33" s="89"/>
      <c r="D33" s="85">
        <v>24</v>
      </c>
      <c r="E33" s="85">
        <v>71</v>
      </c>
      <c r="F33" s="86">
        <v>13897745</v>
      </c>
      <c r="G33" s="85"/>
      <c r="H33" s="85">
        <v>22</v>
      </c>
      <c r="I33" s="86">
        <v>3836571</v>
      </c>
      <c r="J33" s="86">
        <f t="shared" si="3"/>
        <v>174389.59090909091</v>
      </c>
      <c r="K33" s="99">
        <v>15</v>
      </c>
      <c r="L33" s="85"/>
      <c r="M33" s="85">
        <v>2</v>
      </c>
      <c r="N33" s="85">
        <v>49</v>
      </c>
      <c r="O33" s="86">
        <v>10061174</v>
      </c>
      <c r="P33" s="86">
        <f t="shared" ref="P33" si="8">(O33/M33)</f>
        <v>5030587</v>
      </c>
      <c r="Q33" s="87">
        <f t="shared" ref="Q33" si="9">(O33/N33)</f>
        <v>205330.08163265305</v>
      </c>
    </row>
    <row r="34" spans="2:17" ht="14.25" x14ac:dyDescent="0.2">
      <c r="B34" s="100"/>
      <c r="C34" s="89"/>
      <c r="D34" s="85"/>
      <c r="E34" s="85"/>
      <c r="F34" s="91"/>
      <c r="G34" s="85"/>
      <c r="H34" s="85"/>
      <c r="I34" s="91"/>
      <c r="J34" s="86"/>
      <c r="K34" s="99"/>
      <c r="L34" s="85"/>
      <c r="M34" s="85"/>
      <c r="N34" s="85"/>
      <c r="O34" s="86"/>
      <c r="P34" s="86"/>
      <c r="Q34" s="87"/>
    </row>
    <row r="35" spans="2:17" ht="14.25" x14ac:dyDescent="0.2">
      <c r="B35" s="93" t="s">
        <v>21</v>
      </c>
      <c r="C35" s="89"/>
      <c r="D35" s="85">
        <f>SUM(D36:D38)</f>
        <v>413</v>
      </c>
      <c r="E35" s="85">
        <f>SUM(E36:E38)</f>
        <v>418</v>
      </c>
      <c r="F35" s="86">
        <f>SUM(F36:F38)</f>
        <v>97819130</v>
      </c>
      <c r="G35" s="85"/>
      <c r="H35" s="85">
        <f>SUM(H36:H38)</f>
        <v>408</v>
      </c>
      <c r="I35" s="86">
        <f>SUM(I36:I38)</f>
        <v>96819130</v>
      </c>
      <c r="J35" s="86">
        <f>(I35/H35)</f>
        <v>237301.78921568627</v>
      </c>
      <c r="K35" s="99"/>
      <c r="L35" s="85"/>
      <c r="M35" s="85">
        <f>SUM(M36:M38)</f>
        <v>0</v>
      </c>
      <c r="N35" s="85">
        <f>SUM(N36:N38)</f>
        <v>0</v>
      </c>
      <c r="O35" s="86">
        <f>SUM(O36:O38)</f>
        <v>0</v>
      </c>
      <c r="P35" s="86"/>
      <c r="Q35" s="87"/>
    </row>
    <row r="36" spans="2:17" ht="14.25" x14ac:dyDescent="0.2">
      <c r="B36" s="98" t="s">
        <v>22</v>
      </c>
      <c r="C36" s="89"/>
      <c r="D36" s="85">
        <v>155</v>
      </c>
      <c r="E36" s="85">
        <v>155</v>
      </c>
      <c r="F36" s="86">
        <v>38697281</v>
      </c>
      <c r="G36" s="85"/>
      <c r="H36" s="85">
        <v>155</v>
      </c>
      <c r="I36" s="86">
        <v>38697281</v>
      </c>
      <c r="J36" s="86">
        <f>(I36/H36)</f>
        <v>249659.87741935483</v>
      </c>
      <c r="K36" s="99">
        <v>3</v>
      </c>
      <c r="L36" s="85"/>
      <c r="M36" s="85">
        <v>0</v>
      </c>
      <c r="N36" s="85">
        <v>0</v>
      </c>
      <c r="O36" s="86">
        <v>0</v>
      </c>
      <c r="P36" s="86"/>
      <c r="Q36" s="87"/>
    </row>
    <row r="37" spans="2:17" ht="14.25" x14ac:dyDescent="0.2">
      <c r="B37" s="98" t="s">
        <v>23</v>
      </c>
      <c r="C37" s="89"/>
      <c r="D37" s="85">
        <v>73</v>
      </c>
      <c r="E37" s="85">
        <v>78</v>
      </c>
      <c r="F37" s="86">
        <v>16255293</v>
      </c>
      <c r="G37" s="85"/>
      <c r="H37" s="85">
        <v>68</v>
      </c>
      <c r="I37" s="86">
        <v>15255293</v>
      </c>
      <c r="J37" s="86">
        <f>(I37/H37)</f>
        <v>224342.54411764705</v>
      </c>
      <c r="K37" s="99">
        <v>12</v>
      </c>
      <c r="L37" s="85"/>
      <c r="M37" s="85">
        <v>0</v>
      </c>
      <c r="N37" s="85">
        <v>0</v>
      </c>
      <c r="O37" s="86">
        <v>0</v>
      </c>
      <c r="P37" s="86"/>
      <c r="Q37" s="87"/>
    </row>
    <row r="38" spans="2:17" ht="14.25" x14ac:dyDescent="0.2">
      <c r="B38" s="98" t="s">
        <v>24</v>
      </c>
      <c r="C38" s="89"/>
      <c r="D38" s="85">
        <v>185</v>
      </c>
      <c r="E38" s="85">
        <v>185</v>
      </c>
      <c r="F38" s="86">
        <v>42866556</v>
      </c>
      <c r="G38" s="85"/>
      <c r="H38" s="85">
        <v>185</v>
      </c>
      <c r="I38" s="86">
        <v>42866556</v>
      </c>
      <c r="J38" s="86">
        <f>(I38/H38)</f>
        <v>231711.11351351353</v>
      </c>
      <c r="K38" s="99">
        <v>5</v>
      </c>
      <c r="L38" s="85"/>
      <c r="M38" s="85">
        <v>0</v>
      </c>
      <c r="N38" s="85">
        <v>0</v>
      </c>
      <c r="O38" s="86">
        <v>0</v>
      </c>
      <c r="P38" s="86"/>
      <c r="Q38" s="87"/>
    </row>
    <row r="39" spans="2:17" ht="14.25" x14ac:dyDescent="0.2">
      <c r="B39" s="100"/>
      <c r="C39" s="89"/>
      <c r="D39" s="85"/>
      <c r="E39" s="85"/>
      <c r="F39" s="91"/>
      <c r="G39" s="85"/>
      <c r="H39" s="85"/>
      <c r="I39" s="91"/>
      <c r="J39" s="86"/>
      <c r="K39" s="99"/>
      <c r="L39" s="85"/>
      <c r="M39" s="85"/>
      <c r="N39" s="85"/>
      <c r="O39" s="86"/>
      <c r="P39" s="86"/>
      <c r="Q39" s="87"/>
    </row>
    <row r="40" spans="2:17" ht="14.25" x14ac:dyDescent="0.2">
      <c r="B40" s="93" t="s">
        <v>25</v>
      </c>
      <c r="C40" s="89"/>
      <c r="D40" s="85">
        <f>SUM(D41:D43)</f>
        <v>174</v>
      </c>
      <c r="E40" s="85">
        <f>SUM(E41:E43)</f>
        <v>174</v>
      </c>
      <c r="F40" s="86">
        <f>SUM(F41:F43)</f>
        <v>28560032</v>
      </c>
      <c r="G40" s="85"/>
      <c r="H40" s="85">
        <f>SUM(H41:H43)</f>
        <v>174</v>
      </c>
      <c r="I40" s="86">
        <f>SUM(I41:I43)</f>
        <v>28560032</v>
      </c>
      <c r="J40" s="86">
        <f>(I40/H40)</f>
        <v>164138.11494252874</v>
      </c>
      <c r="K40" s="99"/>
      <c r="L40" s="85"/>
      <c r="M40" s="85">
        <f>SUM(M41:M43)</f>
        <v>0</v>
      </c>
      <c r="N40" s="85">
        <f>SUM(N41:N43)</f>
        <v>0</v>
      </c>
      <c r="O40" s="86">
        <f>SUM(O41:O43)</f>
        <v>0</v>
      </c>
      <c r="P40" s="86"/>
      <c r="Q40" s="87"/>
    </row>
    <row r="41" spans="2:17" ht="14.25" x14ac:dyDescent="0.2">
      <c r="B41" s="98" t="s">
        <v>26</v>
      </c>
      <c r="C41" s="89"/>
      <c r="D41" s="85">
        <v>19</v>
      </c>
      <c r="E41" s="85">
        <v>19</v>
      </c>
      <c r="F41" s="86">
        <v>4313032</v>
      </c>
      <c r="G41" s="85"/>
      <c r="H41" s="85">
        <v>19</v>
      </c>
      <c r="I41" s="86">
        <v>4313032</v>
      </c>
      <c r="J41" s="86">
        <f>(I41/H41)</f>
        <v>227001.68421052632</v>
      </c>
      <c r="K41" s="99">
        <v>10</v>
      </c>
      <c r="L41" s="85"/>
      <c r="M41" s="85">
        <v>0</v>
      </c>
      <c r="N41" s="85">
        <v>0</v>
      </c>
      <c r="O41" s="86">
        <v>0</v>
      </c>
      <c r="P41" s="86"/>
      <c r="Q41" s="87"/>
    </row>
    <row r="42" spans="2:17" ht="14.25" x14ac:dyDescent="0.2">
      <c r="B42" s="98" t="s">
        <v>27</v>
      </c>
      <c r="C42" s="89"/>
      <c r="D42" s="85">
        <v>56</v>
      </c>
      <c r="E42" s="85">
        <v>56</v>
      </c>
      <c r="F42" s="86">
        <v>12088000</v>
      </c>
      <c r="G42" s="85"/>
      <c r="H42" s="85">
        <v>56</v>
      </c>
      <c r="I42" s="86">
        <v>12088000</v>
      </c>
      <c r="J42" s="86">
        <f>(I42/H42)</f>
        <v>215857.14285714287</v>
      </c>
      <c r="K42" s="99">
        <v>13</v>
      </c>
      <c r="L42" s="85"/>
      <c r="M42" s="85">
        <v>0</v>
      </c>
      <c r="N42" s="85">
        <v>0</v>
      </c>
      <c r="O42" s="86">
        <v>0</v>
      </c>
      <c r="P42" s="86"/>
      <c r="Q42" s="87"/>
    </row>
    <row r="43" spans="2:17" ht="14.25" x14ac:dyDescent="0.2">
      <c r="B43" s="98" t="s">
        <v>28</v>
      </c>
      <c r="C43" s="89"/>
      <c r="D43" s="85">
        <v>99</v>
      </c>
      <c r="E43" s="85">
        <v>99</v>
      </c>
      <c r="F43" s="86">
        <v>12159000</v>
      </c>
      <c r="G43" s="85"/>
      <c r="H43" s="85">
        <v>99</v>
      </c>
      <c r="I43" s="86">
        <v>12159000</v>
      </c>
      <c r="J43" s="86">
        <f>(I43/H43)</f>
        <v>122818.18181818182</v>
      </c>
      <c r="K43" s="99">
        <v>18</v>
      </c>
      <c r="L43" s="85"/>
      <c r="M43" s="85">
        <v>0</v>
      </c>
      <c r="N43" s="85">
        <v>0</v>
      </c>
      <c r="O43" s="86">
        <v>0</v>
      </c>
      <c r="P43" s="86"/>
      <c r="Q43" s="87"/>
    </row>
    <row r="44" spans="2:17" ht="14.25" x14ac:dyDescent="0.2">
      <c r="B44" s="98"/>
      <c r="C44" s="89"/>
      <c r="D44" s="85"/>
      <c r="E44" s="85"/>
      <c r="F44" s="91"/>
      <c r="G44" s="85"/>
      <c r="H44" s="85"/>
      <c r="I44" s="91"/>
      <c r="J44" s="86"/>
      <c r="K44" s="99"/>
      <c r="L44" s="85"/>
      <c r="M44" s="85"/>
      <c r="N44" s="85"/>
      <c r="O44" s="86"/>
      <c r="P44" s="86"/>
      <c r="Q44" s="87"/>
    </row>
    <row r="45" spans="2:17" ht="14.25" x14ac:dyDescent="0.2">
      <c r="B45" s="93" t="s">
        <v>38</v>
      </c>
      <c r="C45" s="89"/>
      <c r="D45" s="85"/>
      <c r="E45" s="85"/>
      <c r="F45" s="86"/>
      <c r="G45" s="85"/>
      <c r="H45" s="85"/>
      <c r="I45" s="86"/>
      <c r="J45" s="86"/>
      <c r="K45" s="99"/>
      <c r="L45" s="85"/>
      <c r="M45" s="85"/>
      <c r="N45" s="85"/>
      <c r="O45" s="86"/>
      <c r="P45" s="86"/>
      <c r="Q45" s="87"/>
    </row>
    <row r="46" spans="2:17" ht="14.25" x14ac:dyDescent="0.2">
      <c r="B46" s="98" t="s">
        <v>42</v>
      </c>
      <c r="C46" s="89"/>
      <c r="D46" s="85"/>
      <c r="E46" s="85"/>
      <c r="F46" s="86"/>
      <c r="G46" s="85"/>
      <c r="H46" s="85"/>
      <c r="I46" s="86"/>
      <c r="J46" s="86"/>
      <c r="K46" s="99"/>
      <c r="L46" s="85"/>
      <c r="M46" s="85"/>
      <c r="N46" s="85"/>
      <c r="O46" s="86"/>
      <c r="P46" s="86"/>
      <c r="Q46" s="87"/>
    </row>
    <row r="47" spans="2:17" ht="14.25" x14ac:dyDescent="0.2">
      <c r="B47" s="101" t="s">
        <v>53</v>
      </c>
      <c r="C47" s="89"/>
      <c r="D47" s="85"/>
      <c r="E47" s="85"/>
      <c r="F47" s="86"/>
      <c r="G47" s="85"/>
      <c r="H47" s="85"/>
      <c r="I47" s="86"/>
      <c r="J47" s="86"/>
      <c r="K47" s="99"/>
      <c r="L47" s="85"/>
      <c r="M47" s="85"/>
      <c r="N47" s="85"/>
      <c r="O47" s="86"/>
      <c r="P47" s="86"/>
      <c r="Q47" s="87"/>
    </row>
    <row r="48" spans="2:17" ht="14.25" x14ac:dyDescent="0.2">
      <c r="B48" s="101" t="s">
        <v>54</v>
      </c>
      <c r="C48" s="89"/>
      <c r="D48" s="85"/>
      <c r="E48" s="85"/>
      <c r="F48" s="86"/>
      <c r="G48" s="85"/>
      <c r="H48" s="85"/>
      <c r="I48" s="86"/>
      <c r="J48" s="86"/>
      <c r="K48" s="99"/>
      <c r="L48" s="85"/>
      <c r="M48" s="85"/>
      <c r="N48" s="85"/>
      <c r="O48" s="86"/>
      <c r="P48" s="86"/>
      <c r="Q48" s="87"/>
    </row>
    <row r="49" spans="2:17" ht="14.25" x14ac:dyDescent="0.2">
      <c r="B49" s="98" t="s">
        <v>29</v>
      </c>
      <c r="C49" s="89"/>
      <c r="D49" s="85">
        <v>5</v>
      </c>
      <c r="E49" s="85">
        <v>5</v>
      </c>
      <c r="F49" s="86">
        <v>2030000</v>
      </c>
      <c r="G49" s="85"/>
      <c r="H49" s="85">
        <v>5</v>
      </c>
      <c r="I49" s="86">
        <v>2030000</v>
      </c>
      <c r="J49" s="86">
        <f>(I49/H49)</f>
        <v>406000</v>
      </c>
      <c r="K49" s="99">
        <v>1</v>
      </c>
      <c r="L49" s="85"/>
      <c r="M49" s="85">
        <v>0</v>
      </c>
      <c r="N49" s="85">
        <v>0</v>
      </c>
      <c r="O49" s="86">
        <v>0</v>
      </c>
      <c r="P49" s="86"/>
      <c r="Q49" s="87"/>
    </row>
    <row r="50" spans="2:17" ht="14.25" x14ac:dyDescent="0.2">
      <c r="B50" s="98" t="s">
        <v>30</v>
      </c>
      <c r="C50" s="89"/>
      <c r="D50" s="85">
        <v>24</v>
      </c>
      <c r="E50" s="85">
        <v>80</v>
      </c>
      <c r="F50" s="86">
        <v>13954282</v>
      </c>
      <c r="G50" s="85"/>
      <c r="H50" s="85">
        <v>18</v>
      </c>
      <c r="I50" s="86">
        <v>4654282</v>
      </c>
      <c r="J50" s="86">
        <f>(I50/H50)</f>
        <v>258571.22222222222</v>
      </c>
      <c r="K50" s="99">
        <v>2</v>
      </c>
      <c r="L50" s="85"/>
      <c r="M50" s="85">
        <v>5</v>
      </c>
      <c r="N50" s="85">
        <v>60</v>
      </c>
      <c r="O50" s="86">
        <v>9000000</v>
      </c>
      <c r="P50" s="86">
        <f t="shared" ref="P50" si="10">(O50/M50)</f>
        <v>1800000</v>
      </c>
      <c r="Q50" s="87">
        <f t="shared" ref="Q50" si="11">(O50/N50)</f>
        <v>150000</v>
      </c>
    </row>
    <row r="51" spans="2:17" ht="14.25" x14ac:dyDescent="0.2">
      <c r="B51" s="98"/>
      <c r="C51" s="89"/>
      <c r="D51" s="85"/>
      <c r="E51" s="85"/>
      <c r="F51" s="86"/>
      <c r="G51" s="85"/>
      <c r="H51" s="85"/>
      <c r="I51" s="86"/>
      <c r="J51" s="86"/>
      <c r="K51" s="99"/>
      <c r="L51" s="85"/>
      <c r="M51" s="85"/>
      <c r="N51" s="85"/>
      <c r="O51" s="86"/>
      <c r="P51" s="86"/>
      <c r="Q51" s="87"/>
    </row>
    <row r="52" spans="2:17" ht="14.25" x14ac:dyDescent="0.2">
      <c r="B52" s="93" t="s">
        <v>39</v>
      </c>
      <c r="C52" s="89"/>
      <c r="D52" s="85"/>
      <c r="E52" s="85"/>
      <c r="F52" s="86"/>
      <c r="G52" s="85"/>
      <c r="H52" s="85"/>
      <c r="I52" s="86"/>
      <c r="J52" s="86"/>
      <c r="K52" s="99"/>
      <c r="L52" s="85"/>
      <c r="M52" s="85"/>
      <c r="N52" s="85"/>
      <c r="O52" s="86"/>
      <c r="P52" s="86"/>
      <c r="Q52" s="87"/>
    </row>
    <row r="53" spans="2:17" ht="14.25" x14ac:dyDescent="0.2">
      <c r="B53" s="98" t="s">
        <v>43</v>
      </c>
      <c r="C53" s="89"/>
      <c r="D53" s="85"/>
      <c r="E53" s="85"/>
      <c r="F53" s="86"/>
      <c r="G53" s="85"/>
      <c r="H53" s="85"/>
      <c r="I53" s="86"/>
      <c r="J53" s="86"/>
      <c r="K53" s="99"/>
      <c r="L53" s="85"/>
      <c r="M53" s="85"/>
      <c r="N53" s="85"/>
      <c r="O53" s="86"/>
      <c r="P53" s="86"/>
      <c r="Q53" s="87"/>
    </row>
    <row r="54" spans="2:17" ht="14.25" x14ac:dyDescent="0.2">
      <c r="B54" s="101" t="s">
        <v>55</v>
      </c>
      <c r="C54" s="89"/>
      <c r="D54" s="85"/>
      <c r="E54" s="85"/>
      <c r="F54" s="86"/>
      <c r="G54" s="85"/>
      <c r="H54" s="85"/>
      <c r="I54" s="86"/>
      <c r="J54" s="86"/>
      <c r="K54" s="99"/>
      <c r="L54" s="85"/>
      <c r="M54" s="85"/>
      <c r="N54" s="85"/>
      <c r="O54" s="86"/>
      <c r="P54" s="86"/>
      <c r="Q54" s="87"/>
    </row>
    <row r="55" spans="2:17" ht="14.25" x14ac:dyDescent="0.2">
      <c r="B55" s="101" t="s">
        <v>56</v>
      </c>
      <c r="C55" s="89"/>
      <c r="D55" s="85"/>
      <c r="E55" s="85"/>
      <c r="F55" s="86"/>
      <c r="G55" s="85"/>
      <c r="H55" s="85"/>
      <c r="I55" s="86"/>
      <c r="J55" s="86"/>
      <c r="K55" s="99"/>
      <c r="L55" s="85"/>
      <c r="M55" s="85"/>
      <c r="N55" s="85"/>
      <c r="O55" s="86"/>
      <c r="P55" s="86"/>
      <c r="Q55" s="87"/>
    </row>
    <row r="56" spans="2:17" ht="14.25" x14ac:dyDescent="0.2">
      <c r="B56" s="98" t="s">
        <v>31</v>
      </c>
      <c r="C56" s="89"/>
      <c r="D56" s="85">
        <v>5</v>
      </c>
      <c r="E56" s="85">
        <v>5</v>
      </c>
      <c r="F56" s="86">
        <v>1185525</v>
      </c>
      <c r="G56" s="85"/>
      <c r="H56" s="85">
        <v>5</v>
      </c>
      <c r="I56" s="86">
        <v>1185525</v>
      </c>
      <c r="J56" s="86">
        <f>(I56/H56)</f>
        <v>237105</v>
      </c>
      <c r="K56" s="99">
        <v>4</v>
      </c>
      <c r="L56" s="85"/>
      <c r="M56" s="85">
        <v>0</v>
      </c>
      <c r="N56" s="85">
        <v>0</v>
      </c>
      <c r="O56" s="86">
        <v>0</v>
      </c>
      <c r="P56" s="86"/>
      <c r="Q56" s="87"/>
    </row>
    <row r="57" spans="2:17" ht="14.25" x14ac:dyDescent="0.2">
      <c r="B57" s="98" t="s">
        <v>44</v>
      </c>
      <c r="C57" s="89"/>
      <c r="D57" s="85"/>
      <c r="E57" s="85"/>
      <c r="F57" s="86"/>
      <c r="G57" s="85"/>
      <c r="H57" s="85"/>
      <c r="I57" s="86"/>
      <c r="J57" s="86"/>
      <c r="K57" s="99"/>
      <c r="L57" s="85"/>
      <c r="M57" s="85"/>
      <c r="N57" s="85"/>
      <c r="O57" s="86"/>
      <c r="P57" s="86"/>
      <c r="Q57" s="87"/>
    </row>
    <row r="58" spans="2:17" ht="14.25" x14ac:dyDescent="0.2">
      <c r="B58" s="101" t="s">
        <v>57</v>
      </c>
      <c r="C58" s="89"/>
      <c r="D58" s="85">
        <v>0</v>
      </c>
      <c r="E58" s="85">
        <v>0</v>
      </c>
      <c r="F58" s="86">
        <v>0</v>
      </c>
      <c r="G58" s="85"/>
      <c r="H58" s="85">
        <v>0</v>
      </c>
      <c r="I58" s="86">
        <v>0</v>
      </c>
      <c r="J58" s="86"/>
      <c r="K58" s="99"/>
      <c r="L58" s="85"/>
      <c r="M58" s="85">
        <v>0</v>
      </c>
      <c r="N58" s="85">
        <v>0</v>
      </c>
      <c r="O58" s="86">
        <v>0</v>
      </c>
      <c r="P58" s="86"/>
      <c r="Q58" s="87"/>
    </row>
    <row r="59" spans="2:17" ht="14.25" x14ac:dyDescent="0.2">
      <c r="B59" s="101" t="s">
        <v>58</v>
      </c>
      <c r="C59" s="89"/>
      <c r="D59" s="85"/>
      <c r="E59" s="85"/>
      <c r="F59" s="86"/>
      <c r="G59" s="85"/>
      <c r="H59" s="85"/>
      <c r="I59" s="86"/>
      <c r="J59" s="86"/>
      <c r="K59" s="99"/>
      <c r="L59" s="85"/>
      <c r="M59" s="85"/>
      <c r="N59" s="85"/>
      <c r="O59" s="86"/>
      <c r="P59" s="86"/>
      <c r="Q59" s="87"/>
    </row>
    <row r="60" spans="2:17" ht="14.25" x14ac:dyDescent="0.2">
      <c r="B60" s="98" t="s">
        <v>32</v>
      </c>
      <c r="C60" s="89"/>
      <c r="D60" s="85">
        <v>9</v>
      </c>
      <c r="E60" s="85">
        <v>9</v>
      </c>
      <c r="F60" s="86">
        <v>2029967</v>
      </c>
      <c r="G60" s="85"/>
      <c r="H60" s="85">
        <v>9</v>
      </c>
      <c r="I60" s="86">
        <v>2029967</v>
      </c>
      <c r="J60" s="86">
        <f>(I60/H60)</f>
        <v>225551.88888888888</v>
      </c>
      <c r="K60" s="99">
        <v>11</v>
      </c>
      <c r="L60" s="85"/>
      <c r="M60" s="85">
        <v>0</v>
      </c>
      <c r="N60" s="85">
        <v>0</v>
      </c>
      <c r="O60" s="86">
        <v>0</v>
      </c>
      <c r="P60" s="86"/>
      <c r="Q60" s="87"/>
    </row>
    <row r="61" spans="2:17" ht="14.25" x14ac:dyDescent="0.2">
      <c r="B61" s="98" t="s">
        <v>45</v>
      </c>
      <c r="C61" s="89"/>
      <c r="D61" s="85"/>
      <c r="E61" s="85"/>
      <c r="F61" s="86"/>
      <c r="G61" s="85"/>
      <c r="H61" s="85"/>
      <c r="I61" s="86"/>
      <c r="J61" s="86"/>
      <c r="K61" s="99"/>
      <c r="L61" s="85"/>
      <c r="M61" s="85"/>
      <c r="N61" s="85"/>
      <c r="O61" s="86"/>
      <c r="P61" s="86"/>
      <c r="Q61" s="87"/>
    </row>
    <row r="62" spans="2:17" ht="14.25" x14ac:dyDescent="0.2">
      <c r="B62" s="101" t="s">
        <v>59</v>
      </c>
      <c r="C62" s="89"/>
      <c r="D62" s="85">
        <v>5</v>
      </c>
      <c r="E62" s="85">
        <v>5</v>
      </c>
      <c r="F62" s="86">
        <v>1976509</v>
      </c>
      <c r="G62" s="85"/>
      <c r="H62" s="85">
        <v>5</v>
      </c>
      <c r="I62" s="86">
        <v>1976509</v>
      </c>
      <c r="J62" s="86">
        <f>(I62/H62)</f>
        <v>395301.8</v>
      </c>
      <c r="K62" s="99"/>
      <c r="L62" s="85"/>
      <c r="M62" s="85">
        <v>0</v>
      </c>
      <c r="N62" s="85">
        <v>0</v>
      </c>
      <c r="O62" s="86">
        <v>0</v>
      </c>
      <c r="P62" s="86"/>
      <c r="Q62" s="87"/>
    </row>
    <row r="63" spans="2:17" ht="14.25" x14ac:dyDescent="0.2">
      <c r="B63" s="102"/>
      <c r="C63" s="89"/>
      <c r="D63" s="85"/>
      <c r="E63" s="85"/>
      <c r="F63" s="86"/>
      <c r="G63" s="85"/>
      <c r="H63" s="85"/>
      <c r="I63" s="86"/>
      <c r="J63" s="86"/>
      <c r="K63" s="99"/>
      <c r="L63" s="85"/>
      <c r="M63" s="85"/>
      <c r="N63" s="85"/>
      <c r="O63" s="86"/>
      <c r="P63" s="86"/>
      <c r="Q63" s="87"/>
    </row>
    <row r="64" spans="2:17" ht="14.25" x14ac:dyDescent="0.2">
      <c r="B64" s="93" t="s">
        <v>40</v>
      </c>
      <c r="C64" s="89"/>
      <c r="D64" s="89"/>
      <c r="E64" s="89"/>
      <c r="F64" s="86"/>
      <c r="G64" s="89"/>
      <c r="H64" s="89"/>
      <c r="I64" s="86"/>
      <c r="J64" s="86"/>
      <c r="K64" s="99"/>
      <c r="L64" s="89"/>
      <c r="M64" s="89"/>
      <c r="N64" s="89"/>
      <c r="O64" s="86"/>
      <c r="P64" s="86"/>
      <c r="Q64" s="87"/>
    </row>
    <row r="65" spans="2:17" ht="14.25" x14ac:dyDescent="0.2">
      <c r="B65" s="98" t="s">
        <v>46</v>
      </c>
      <c r="C65" s="89"/>
      <c r="D65" s="85"/>
      <c r="E65" s="85"/>
      <c r="F65" s="86"/>
      <c r="G65" s="85"/>
      <c r="H65" s="85"/>
      <c r="I65" s="86"/>
      <c r="J65" s="86"/>
      <c r="K65" s="99"/>
      <c r="L65" s="85"/>
      <c r="M65" s="85"/>
      <c r="N65" s="85"/>
      <c r="O65" s="86"/>
      <c r="P65" s="86"/>
      <c r="Q65" s="87"/>
    </row>
    <row r="66" spans="2:17" ht="14.25" x14ac:dyDescent="0.2">
      <c r="B66" s="98" t="s">
        <v>60</v>
      </c>
      <c r="C66" s="89"/>
      <c r="D66" s="85">
        <v>1</v>
      </c>
      <c r="E66" s="85">
        <v>1</v>
      </c>
      <c r="F66" s="86">
        <v>172918</v>
      </c>
      <c r="G66" s="85"/>
      <c r="H66" s="85">
        <v>1</v>
      </c>
      <c r="I66" s="86">
        <v>172918</v>
      </c>
      <c r="J66" s="86">
        <f>(I66/H66)</f>
        <v>172918</v>
      </c>
      <c r="K66" s="99">
        <v>17</v>
      </c>
      <c r="L66" s="85"/>
      <c r="M66" s="85">
        <v>0</v>
      </c>
      <c r="N66" s="85">
        <v>0</v>
      </c>
      <c r="O66" s="86">
        <v>0</v>
      </c>
      <c r="P66" s="86"/>
      <c r="Q66" s="87"/>
    </row>
    <row r="67" spans="2:17" ht="14.25" x14ac:dyDescent="0.2">
      <c r="B67" s="98" t="s">
        <v>33</v>
      </c>
      <c r="C67" s="89"/>
      <c r="D67" s="85">
        <v>10</v>
      </c>
      <c r="E67" s="85">
        <v>10</v>
      </c>
      <c r="F67" s="86">
        <v>1736695</v>
      </c>
      <c r="G67" s="85"/>
      <c r="H67" s="85">
        <v>10</v>
      </c>
      <c r="I67" s="86">
        <v>1736695</v>
      </c>
      <c r="J67" s="86">
        <f>(I67/H67)</f>
        <v>173669.5</v>
      </c>
      <c r="K67" s="99">
        <v>16</v>
      </c>
      <c r="L67" s="85"/>
      <c r="M67" s="85">
        <v>0</v>
      </c>
      <c r="N67" s="85">
        <v>0</v>
      </c>
      <c r="O67" s="86">
        <v>0</v>
      </c>
      <c r="P67" s="86"/>
      <c r="Q67" s="87"/>
    </row>
    <row r="68" spans="2:17" ht="14.25" x14ac:dyDescent="0.2">
      <c r="B68" s="98" t="s">
        <v>61</v>
      </c>
      <c r="C68" s="89"/>
      <c r="D68" s="85"/>
      <c r="E68" s="85"/>
      <c r="F68" s="86"/>
      <c r="G68" s="85"/>
      <c r="H68" s="85"/>
      <c r="I68" s="86"/>
      <c r="J68" s="86"/>
      <c r="K68" s="85"/>
      <c r="L68" s="85"/>
      <c r="M68" s="85"/>
      <c r="N68" s="85"/>
      <c r="O68" s="86"/>
      <c r="P68" s="86"/>
      <c r="Q68" s="87"/>
    </row>
    <row r="69" spans="2:17" ht="14.25" x14ac:dyDescent="0.2">
      <c r="B69" s="101" t="s">
        <v>62</v>
      </c>
      <c r="C69" s="89"/>
      <c r="D69" s="85">
        <v>2</v>
      </c>
      <c r="E69" s="85">
        <v>2</v>
      </c>
      <c r="F69" s="86">
        <v>260000</v>
      </c>
      <c r="G69" s="85"/>
      <c r="H69" s="85">
        <v>2</v>
      </c>
      <c r="I69" s="86">
        <v>260000</v>
      </c>
      <c r="J69" s="86">
        <f>(I69/H69)</f>
        <v>130000</v>
      </c>
      <c r="K69" s="85"/>
      <c r="L69" s="85"/>
      <c r="M69" s="85">
        <v>0</v>
      </c>
      <c r="N69" s="85">
        <v>0</v>
      </c>
      <c r="O69" s="86">
        <v>0</v>
      </c>
      <c r="P69" s="86"/>
      <c r="Q69" s="87"/>
    </row>
    <row r="70" spans="2:17" ht="15.75" thickBot="1" x14ac:dyDescent="0.3">
      <c r="B70" s="59"/>
      <c r="C70" s="60"/>
      <c r="D70" s="61"/>
      <c r="E70" s="61"/>
      <c r="F70" s="62"/>
      <c r="G70" s="61"/>
      <c r="H70" s="61"/>
      <c r="I70" s="62"/>
      <c r="J70" s="62"/>
      <c r="K70" s="63"/>
      <c r="L70" s="61"/>
      <c r="M70" s="61"/>
      <c r="N70" s="61"/>
      <c r="O70" s="62"/>
      <c r="P70" s="62"/>
      <c r="Q70" s="64"/>
    </row>
    <row r="71" spans="2:17" ht="15.75" thickTop="1" x14ac:dyDescent="0.25">
      <c r="B71" s="103"/>
      <c r="C71" s="45"/>
      <c r="D71" s="48"/>
      <c r="E71" s="48"/>
      <c r="F71" s="49"/>
      <c r="G71" s="48"/>
      <c r="H71" s="48"/>
      <c r="I71" s="49"/>
      <c r="J71" s="49"/>
      <c r="K71" s="50"/>
      <c r="L71" s="48"/>
      <c r="M71" s="48"/>
      <c r="N71" s="48"/>
      <c r="O71" s="49"/>
      <c r="P71" s="49"/>
      <c r="Q71" s="49"/>
    </row>
    <row r="72" spans="2:17" ht="15" x14ac:dyDescent="0.25">
      <c r="B72" s="18"/>
      <c r="C72" s="22"/>
      <c r="D72" s="23"/>
      <c r="E72" s="23"/>
      <c r="F72" s="24"/>
      <c r="G72" s="23"/>
      <c r="H72" s="23"/>
      <c r="I72" s="24"/>
      <c r="J72" s="24"/>
      <c r="K72" s="25"/>
      <c r="L72" s="23"/>
      <c r="M72" s="23"/>
      <c r="N72" s="23"/>
      <c r="O72" s="24"/>
      <c r="P72" s="24"/>
      <c r="Q72" s="24"/>
    </row>
    <row r="73" spans="2:17" ht="15" x14ac:dyDescent="0.25">
      <c r="B73" s="19" t="s">
        <v>63</v>
      </c>
      <c r="C73" s="22"/>
      <c r="D73" s="23"/>
      <c r="E73" s="23"/>
      <c r="F73" s="24"/>
      <c r="G73" s="23"/>
      <c r="H73" s="23"/>
      <c r="I73" s="24"/>
      <c r="J73" s="24"/>
      <c r="K73" s="25"/>
      <c r="L73" s="23"/>
      <c r="M73" s="23"/>
      <c r="N73" s="23"/>
      <c r="O73" s="24"/>
      <c r="P73" s="24"/>
      <c r="Q73" s="24"/>
    </row>
    <row r="74" spans="2:17" ht="15" x14ac:dyDescent="0.25">
      <c r="B74" s="19" t="s">
        <v>34</v>
      </c>
      <c r="C74" s="22"/>
      <c r="D74" s="23"/>
      <c r="E74" s="23"/>
      <c r="F74" s="24"/>
      <c r="G74" s="23"/>
      <c r="H74" s="23"/>
      <c r="I74" s="24"/>
      <c r="J74" s="24"/>
      <c r="K74" s="25"/>
      <c r="L74" s="23"/>
      <c r="M74" s="23"/>
      <c r="N74" s="23"/>
      <c r="O74" s="24"/>
      <c r="P74" s="24"/>
      <c r="Q74" s="24"/>
    </row>
    <row r="75" spans="2:17" x14ac:dyDescent="0.2">
      <c r="B75" s="20" t="s">
        <v>35</v>
      </c>
      <c r="C75"/>
      <c r="K75" s="9"/>
    </row>
    <row r="76" spans="2:17" x14ac:dyDescent="0.2">
      <c r="B76" s="20" t="s">
        <v>36</v>
      </c>
      <c r="C76"/>
      <c r="K76" s="9"/>
    </row>
    <row r="77" spans="2:17" x14ac:dyDescent="0.2">
      <c r="B77" s="20" t="s">
        <v>37</v>
      </c>
      <c r="C77"/>
      <c r="K77" s="9"/>
    </row>
    <row r="78" spans="2:17" x14ac:dyDescent="0.2">
      <c r="B78" s="20" t="s">
        <v>47</v>
      </c>
      <c r="C78"/>
      <c r="K78" s="9"/>
    </row>
    <row r="79" spans="2:17" x14ac:dyDescent="0.2">
      <c r="B79" s="20" t="s">
        <v>48</v>
      </c>
      <c r="C79"/>
      <c r="K79" s="9"/>
    </row>
    <row r="80" spans="2:17" x14ac:dyDescent="0.2">
      <c r="B80" s="20" t="s">
        <v>49</v>
      </c>
      <c r="C80"/>
      <c r="K80" s="9"/>
    </row>
    <row r="81" spans="2:87" x14ac:dyDescent="0.2">
      <c r="B81" s="21" t="s">
        <v>50</v>
      </c>
      <c r="C81" s="12"/>
      <c r="D81" s="11"/>
      <c r="E81" s="11"/>
      <c r="F81" s="17"/>
      <c r="G81" s="13"/>
      <c r="H81" s="13"/>
      <c r="I81" s="14"/>
      <c r="J81" s="14"/>
      <c r="K81" s="15"/>
      <c r="L81" s="13"/>
      <c r="M81" s="13"/>
      <c r="N81" s="13"/>
      <c r="O81" s="14"/>
      <c r="P81" s="14"/>
      <c r="Q81" s="14"/>
      <c r="R81" s="3"/>
      <c r="S81"/>
    </row>
    <row r="82" spans="2:87" x14ac:dyDescent="0.2">
      <c r="B82" s="21" t="s">
        <v>51</v>
      </c>
      <c r="C82" s="12"/>
      <c r="D82" s="11"/>
      <c r="E82" s="11"/>
      <c r="F82" s="17"/>
      <c r="G82" s="13"/>
      <c r="H82" s="13"/>
      <c r="I82" s="14"/>
      <c r="J82" s="14"/>
      <c r="K82" s="15"/>
      <c r="L82" s="13"/>
      <c r="M82" s="13"/>
      <c r="N82" s="13"/>
      <c r="O82" s="14"/>
      <c r="P82" s="14"/>
      <c r="Q82" s="14"/>
      <c r="R82" s="3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</row>
    <row r="83" spans="2:87" x14ac:dyDescent="0.2">
      <c r="B83" s="21" t="s">
        <v>52</v>
      </c>
      <c r="C83" s="16"/>
      <c r="D83" s="13"/>
      <c r="E83" s="13"/>
      <c r="F83" s="14"/>
      <c r="G83" s="13"/>
      <c r="H83" s="13"/>
      <c r="I83" s="14"/>
      <c r="J83" s="14"/>
      <c r="K83" s="15"/>
      <c r="L83" s="13"/>
      <c r="M83" s="13"/>
      <c r="N83" s="13"/>
      <c r="O83" s="14"/>
      <c r="P83" s="14"/>
      <c r="Q83" s="14"/>
      <c r="R83" s="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</row>
    <row r="84" spans="2:87" x14ac:dyDescent="0.2">
      <c r="B84" s="16"/>
      <c r="C84" s="16"/>
      <c r="D84" s="13"/>
      <c r="E84" s="13"/>
      <c r="F84" s="14"/>
      <c r="G84" s="13"/>
      <c r="H84" s="13"/>
      <c r="I84" s="14"/>
      <c r="J84" s="14"/>
      <c r="K84" s="15"/>
      <c r="L84" s="13"/>
      <c r="M84" s="13"/>
      <c r="N84" s="13"/>
      <c r="O84" s="14"/>
      <c r="P84" s="14"/>
      <c r="Q84" s="14"/>
      <c r="R84" s="3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</row>
    <row r="85" spans="2:87" x14ac:dyDescent="0.2">
      <c r="B85" s="16"/>
      <c r="C85" s="16"/>
      <c r="D85" s="13"/>
      <c r="E85" s="13"/>
      <c r="F85" s="14"/>
      <c r="G85" s="13"/>
      <c r="H85" s="13"/>
      <c r="I85" s="14"/>
      <c r="J85" s="14"/>
      <c r="K85" s="15"/>
      <c r="L85" s="13"/>
      <c r="M85" s="13"/>
      <c r="N85" s="13"/>
      <c r="O85" s="14"/>
      <c r="P85" s="14"/>
      <c r="Q85" s="14"/>
      <c r="R85" s="3"/>
      <c r="S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BJ85" s="4"/>
      <c r="BK85"/>
      <c r="CA85" s="9"/>
      <c r="CC85"/>
      <c r="CG85" s="6"/>
      <c r="CI85"/>
    </row>
    <row r="86" spans="2:87" x14ac:dyDescent="0.2">
      <c r="AF86"/>
      <c r="BO86" s="4"/>
    </row>
    <row r="87" spans="2:87" x14ac:dyDescent="0.2">
      <c r="AF87"/>
      <c r="BO87" s="4"/>
    </row>
    <row r="88" spans="2:87" x14ac:dyDescent="0.2">
      <c r="AF88"/>
      <c r="BO88" s="4"/>
    </row>
    <row r="89" spans="2:87" x14ac:dyDescent="0.2">
      <c r="AF89"/>
      <c r="BO89" s="4"/>
    </row>
    <row r="90" spans="2:87" x14ac:dyDescent="0.2">
      <c r="AF90"/>
      <c r="BO90" s="4"/>
    </row>
    <row r="91" spans="2:87" x14ac:dyDescent="0.2">
      <c r="AF91"/>
      <c r="BO91" s="4"/>
    </row>
    <row r="92" spans="2:87" x14ac:dyDescent="0.2">
      <c r="AF92"/>
      <c r="BO92" s="4"/>
    </row>
    <row r="93" spans="2:87" x14ac:dyDescent="0.2">
      <c r="AF93"/>
      <c r="BO93" s="4"/>
    </row>
    <row r="94" spans="2:87" x14ac:dyDescent="0.2">
      <c r="AF94"/>
      <c r="BO94" s="4"/>
    </row>
    <row r="95" spans="2:87" x14ac:dyDescent="0.2">
      <c r="AF95"/>
      <c r="BO95" s="4"/>
    </row>
    <row r="96" spans="2:87" x14ac:dyDescent="0.2">
      <c r="AF96"/>
      <c r="BO96" s="4"/>
    </row>
    <row r="97" spans="32:67" x14ac:dyDescent="0.2">
      <c r="AF97"/>
      <c r="BO97" s="4"/>
    </row>
    <row r="98" spans="32:67" x14ac:dyDescent="0.2">
      <c r="AF98"/>
      <c r="BO98" s="4"/>
    </row>
    <row r="99" spans="32:67" x14ac:dyDescent="0.2">
      <c r="AF99"/>
      <c r="BO99" s="4"/>
    </row>
    <row r="100" spans="32:67" x14ac:dyDescent="0.2">
      <c r="AF100"/>
      <c r="BO100" s="4"/>
    </row>
    <row r="101" spans="32:67" x14ac:dyDescent="0.2">
      <c r="AF101"/>
      <c r="BO101" s="4"/>
    </row>
    <row r="102" spans="32:67" x14ac:dyDescent="0.2">
      <c r="AF102"/>
      <c r="BO102" s="4"/>
    </row>
    <row r="103" spans="32:67" x14ac:dyDescent="0.2">
      <c r="AF103"/>
      <c r="BO103" s="4"/>
    </row>
    <row r="104" spans="32:67" x14ac:dyDescent="0.2">
      <c r="AF104"/>
      <c r="BO104" s="4"/>
    </row>
    <row r="105" spans="32:67" x14ac:dyDescent="0.2">
      <c r="AF105"/>
      <c r="BO105" s="4"/>
    </row>
    <row r="106" spans="32:67" x14ac:dyDescent="0.2">
      <c r="AF106"/>
      <c r="BO106" s="4"/>
    </row>
    <row r="107" spans="32:67" x14ac:dyDescent="0.2">
      <c r="BO107" s="4"/>
    </row>
    <row r="108" spans="32:67" x14ac:dyDescent="0.2">
      <c r="BO108" s="4"/>
    </row>
    <row r="109" spans="32:67" x14ac:dyDescent="0.2">
      <c r="BO109" s="4"/>
    </row>
    <row r="110" spans="32:67" x14ac:dyDescent="0.2">
      <c r="BO110" s="4"/>
    </row>
    <row r="111" spans="32:67" x14ac:dyDescent="0.2">
      <c r="BO111" s="4"/>
    </row>
    <row r="112" spans="32:67" x14ac:dyDescent="0.2">
      <c r="BO112" s="4"/>
    </row>
    <row r="113" spans="67:67" x14ac:dyDescent="0.2">
      <c r="BO113" s="4"/>
    </row>
    <row r="114" spans="67:67" x14ac:dyDescent="0.2">
      <c r="BO114" s="4"/>
    </row>
    <row r="115" spans="67:67" x14ac:dyDescent="0.2">
      <c r="BO115" s="4"/>
    </row>
    <row r="116" spans="67:67" x14ac:dyDescent="0.2">
      <c r="BO116" s="4"/>
    </row>
    <row r="117" spans="67:67" x14ac:dyDescent="0.2">
      <c r="BO117" s="4"/>
    </row>
    <row r="118" spans="67:67" x14ac:dyDescent="0.2">
      <c r="BO118" s="4"/>
    </row>
    <row r="119" spans="67:67" x14ac:dyDescent="0.2">
      <c r="BO119" s="4"/>
    </row>
    <row r="120" spans="67:67" x14ac:dyDescent="0.2">
      <c r="BO120" s="4"/>
    </row>
    <row r="121" spans="67:67" x14ac:dyDescent="0.2">
      <c r="BO121" s="4"/>
    </row>
    <row r="122" spans="67:67" x14ac:dyDescent="0.2">
      <c r="BO122" s="4"/>
    </row>
    <row r="123" spans="67:67" x14ac:dyDescent="0.2">
      <c r="BO123" s="4"/>
    </row>
    <row r="124" spans="67:67" x14ac:dyDescent="0.2">
      <c r="BO124" s="4"/>
    </row>
    <row r="125" spans="67:67" x14ac:dyDescent="0.2">
      <c r="BO125" s="4"/>
    </row>
    <row r="126" spans="67:67" x14ac:dyDescent="0.2">
      <c r="BO126" s="4"/>
    </row>
    <row r="127" spans="67:67" x14ac:dyDescent="0.2">
      <c r="BO127" s="4"/>
    </row>
    <row r="128" spans="67:67" x14ac:dyDescent="0.2">
      <c r="BO128" s="4"/>
    </row>
    <row r="129" spans="67:67" x14ac:dyDescent="0.2">
      <c r="BO129" s="4"/>
    </row>
    <row r="130" spans="67:67" x14ac:dyDescent="0.2">
      <c r="BO130" s="4"/>
    </row>
    <row r="131" spans="67:67" x14ac:dyDescent="0.2">
      <c r="BO131" s="4"/>
    </row>
    <row r="132" spans="67:67" x14ac:dyDescent="0.2">
      <c r="BO132" s="4"/>
    </row>
    <row r="133" spans="67:67" x14ac:dyDescent="0.2">
      <c r="BO133" s="4"/>
    </row>
    <row r="134" spans="67:67" x14ac:dyDescent="0.2">
      <c r="BO134" s="4"/>
    </row>
    <row r="135" spans="67:67" x14ac:dyDescent="0.2">
      <c r="BO135" s="4"/>
    </row>
    <row r="136" spans="67:67" x14ac:dyDescent="0.2">
      <c r="BO136" s="4"/>
    </row>
    <row r="137" spans="67:67" x14ac:dyDescent="0.2">
      <c r="BO137" s="4"/>
    </row>
    <row r="138" spans="67:67" x14ac:dyDescent="0.2">
      <c r="BO138" s="4"/>
    </row>
    <row r="139" spans="67:67" x14ac:dyDescent="0.2">
      <c r="BO139" s="4"/>
    </row>
    <row r="140" spans="67:67" x14ac:dyDescent="0.2">
      <c r="BO140" s="4"/>
    </row>
    <row r="141" spans="67:67" x14ac:dyDescent="0.2">
      <c r="BO141" s="4"/>
    </row>
    <row r="142" spans="67:67" x14ac:dyDescent="0.2">
      <c r="BO142" s="4"/>
    </row>
    <row r="143" spans="67:67" x14ac:dyDescent="0.2">
      <c r="BO143" s="4"/>
    </row>
    <row r="144" spans="67:67" x14ac:dyDescent="0.2">
      <c r="BO144" s="4"/>
    </row>
    <row r="145" spans="67:67" x14ac:dyDescent="0.2">
      <c r="BO145" s="4"/>
    </row>
    <row r="146" spans="67:67" x14ac:dyDescent="0.2">
      <c r="BO146" s="4"/>
    </row>
    <row r="147" spans="67:67" x14ac:dyDescent="0.2">
      <c r="BO147" s="4"/>
    </row>
    <row r="148" spans="67:67" x14ac:dyDescent="0.2">
      <c r="BO148" s="4"/>
    </row>
    <row r="149" spans="67:67" x14ac:dyDescent="0.2">
      <c r="BO149" s="4"/>
    </row>
    <row r="150" spans="67:67" x14ac:dyDescent="0.2">
      <c r="BO150" s="4"/>
    </row>
    <row r="151" spans="67:67" x14ac:dyDescent="0.2">
      <c r="BO151" s="4"/>
    </row>
    <row r="152" spans="67:67" x14ac:dyDescent="0.2">
      <c r="BO152" s="4"/>
    </row>
    <row r="153" spans="67:67" x14ac:dyDescent="0.2">
      <c r="BO153" s="4"/>
    </row>
    <row r="154" spans="67:67" x14ac:dyDescent="0.2">
      <c r="BO154" s="4"/>
    </row>
    <row r="155" spans="67:67" x14ac:dyDescent="0.2">
      <c r="BO155" s="4"/>
    </row>
    <row r="156" spans="67:67" x14ac:dyDescent="0.2">
      <c r="BO156" s="4"/>
    </row>
    <row r="157" spans="67:67" x14ac:dyDescent="0.2">
      <c r="BO157" s="4"/>
    </row>
    <row r="158" spans="67:67" x14ac:dyDescent="0.2">
      <c r="BO158" s="4"/>
    </row>
    <row r="159" spans="67:67" x14ac:dyDescent="0.2">
      <c r="BO159" s="4"/>
    </row>
    <row r="160" spans="67:67" x14ac:dyDescent="0.2">
      <c r="BO160" s="4"/>
    </row>
    <row r="161" spans="67:67" x14ac:dyDescent="0.2">
      <c r="BO161" s="4"/>
    </row>
    <row r="162" spans="67:67" x14ac:dyDescent="0.2">
      <c r="BO162" s="4"/>
    </row>
    <row r="163" spans="67:67" x14ac:dyDescent="0.2">
      <c r="BO163" s="4"/>
    </row>
    <row r="164" spans="67:67" x14ac:dyDescent="0.2">
      <c r="BO164" s="4"/>
    </row>
    <row r="165" spans="67:67" x14ac:dyDescent="0.2">
      <c r="BO165" s="4"/>
    </row>
    <row r="166" spans="67:67" x14ac:dyDescent="0.2">
      <c r="BO166" s="4"/>
    </row>
    <row r="167" spans="67:67" x14ac:dyDescent="0.2">
      <c r="BO167" s="4"/>
    </row>
    <row r="168" spans="67:67" x14ac:dyDescent="0.2">
      <c r="BO168" s="4"/>
    </row>
    <row r="169" spans="67:67" x14ac:dyDescent="0.2">
      <c r="BO169" s="4"/>
    </row>
    <row r="170" spans="67:67" x14ac:dyDescent="0.2">
      <c r="BO170" s="4"/>
    </row>
    <row r="171" spans="67:67" x14ac:dyDescent="0.2">
      <c r="BO171" s="4"/>
    </row>
    <row r="172" spans="67:67" x14ac:dyDescent="0.2">
      <c r="BO172" s="4"/>
    </row>
    <row r="173" spans="67:67" x14ac:dyDescent="0.2">
      <c r="BO173" s="4"/>
    </row>
    <row r="174" spans="67:67" x14ac:dyDescent="0.2">
      <c r="BO174" s="4"/>
    </row>
    <row r="175" spans="67:67" x14ac:dyDescent="0.2">
      <c r="BO175" s="4"/>
    </row>
    <row r="176" spans="67:67" x14ac:dyDescent="0.2">
      <c r="BO176" s="4"/>
    </row>
    <row r="177" spans="67:67" x14ac:dyDescent="0.2">
      <c r="BO177" s="4"/>
    </row>
    <row r="178" spans="67:67" x14ac:dyDescent="0.2">
      <c r="BO178" s="4"/>
    </row>
    <row r="179" spans="67:67" x14ac:dyDescent="0.2">
      <c r="BO179" s="4"/>
    </row>
    <row r="180" spans="67:67" x14ac:dyDescent="0.2">
      <c r="BO180" s="4"/>
    </row>
    <row r="181" spans="67:67" x14ac:dyDescent="0.2">
      <c r="BO181" s="4"/>
    </row>
    <row r="182" spans="67:67" x14ac:dyDescent="0.2">
      <c r="BO182" s="4"/>
    </row>
    <row r="183" spans="67:67" x14ac:dyDescent="0.2">
      <c r="BO183" s="4"/>
    </row>
    <row r="184" spans="67:67" x14ac:dyDescent="0.2">
      <c r="BO184" s="4"/>
    </row>
    <row r="185" spans="67:67" x14ac:dyDescent="0.2">
      <c r="BO185" s="4"/>
    </row>
    <row r="186" spans="67:67" x14ac:dyDescent="0.2">
      <c r="BO186" s="4"/>
    </row>
    <row r="187" spans="67:67" x14ac:dyDescent="0.2">
      <c r="BO187" s="4"/>
    </row>
    <row r="188" spans="67:67" x14ac:dyDescent="0.2">
      <c r="BO188" s="4"/>
    </row>
    <row r="189" spans="67:67" x14ac:dyDescent="0.2">
      <c r="BO189" s="4"/>
    </row>
    <row r="190" spans="67:67" x14ac:dyDescent="0.2">
      <c r="BO190" s="4"/>
    </row>
    <row r="191" spans="67:67" x14ac:dyDescent="0.2">
      <c r="BO191" s="4"/>
    </row>
    <row r="192" spans="67:67" x14ac:dyDescent="0.2">
      <c r="BO192" s="4"/>
    </row>
    <row r="193" spans="67:67" x14ac:dyDescent="0.2">
      <c r="BO193" s="4"/>
    </row>
    <row r="194" spans="67:67" x14ac:dyDescent="0.2">
      <c r="BO194" s="4"/>
    </row>
    <row r="195" spans="67:67" x14ac:dyDescent="0.2">
      <c r="BO195" s="4"/>
    </row>
    <row r="196" spans="67:67" x14ac:dyDescent="0.2">
      <c r="BO196" s="4"/>
    </row>
    <row r="197" spans="67:67" x14ac:dyDescent="0.2">
      <c r="BO197" s="4"/>
    </row>
    <row r="198" spans="67:67" x14ac:dyDescent="0.2">
      <c r="BO198" s="4"/>
    </row>
    <row r="199" spans="67:67" x14ac:dyDescent="0.2">
      <c r="BO199" s="4"/>
    </row>
    <row r="200" spans="67:67" x14ac:dyDescent="0.2">
      <c r="BO200" s="4"/>
    </row>
    <row r="201" spans="67:67" x14ac:dyDescent="0.2">
      <c r="BO201" s="4"/>
    </row>
    <row r="202" spans="67:67" x14ac:dyDescent="0.2">
      <c r="BO202" s="4"/>
    </row>
    <row r="203" spans="67:67" x14ac:dyDescent="0.2">
      <c r="BO203" s="4"/>
    </row>
    <row r="204" spans="67:67" x14ac:dyDescent="0.2">
      <c r="BO204" s="4"/>
    </row>
    <row r="205" spans="67:67" x14ac:dyDescent="0.2">
      <c r="BO205" s="4"/>
    </row>
    <row r="206" spans="67:67" x14ac:dyDescent="0.2">
      <c r="BO206" s="4"/>
    </row>
    <row r="207" spans="67:67" x14ac:dyDescent="0.2">
      <c r="BO207" s="4"/>
    </row>
    <row r="208" spans="67:67" x14ac:dyDescent="0.2">
      <c r="BO208" s="4"/>
    </row>
    <row r="209" spans="67:67" x14ac:dyDescent="0.2">
      <c r="BO209" s="4"/>
    </row>
    <row r="210" spans="67:67" x14ac:dyDescent="0.2">
      <c r="BO210" s="4"/>
    </row>
    <row r="211" spans="67:67" x14ac:dyDescent="0.2">
      <c r="BO211" s="4"/>
    </row>
    <row r="212" spans="67:67" x14ac:dyDescent="0.2">
      <c r="BO212" s="4"/>
    </row>
    <row r="213" spans="67:67" x14ac:dyDescent="0.2">
      <c r="BO213" s="4"/>
    </row>
    <row r="214" spans="67:67" x14ac:dyDescent="0.2">
      <c r="BO214" s="4"/>
    </row>
    <row r="215" spans="67:67" x14ac:dyDescent="0.2">
      <c r="BO215" s="4"/>
    </row>
    <row r="216" spans="67:67" x14ac:dyDescent="0.2">
      <c r="BO216" s="4"/>
    </row>
    <row r="217" spans="67:67" x14ac:dyDescent="0.2">
      <c r="BO217" s="4"/>
    </row>
    <row r="218" spans="67:67" x14ac:dyDescent="0.2">
      <c r="BO218" s="4"/>
    </row>
    <row r="219" spans="67:67" x14ac:dyDescent="0.2">
      <c r="BO219" s="4"/>
    </row>
    <row r="220" spans="67:67" x14ac:dyDescent="0.2">
      <c r="BO220" s="4"/>
    </row>
    <row r="221" spans="67:67" x14ac:dyDescent="0.2">
      <c r="BO221" s="4"/>
    </row>
    <row r="222" spans="67:67" x14ac:dyDescent="0.2">
      <c r="BO222" s="4"/>
    </row>
    <row r="223" spans="67:67" x14ac:dyDescent="0.2">
      <c r="BO223" s="4"/>
    </row>
    <row r="224" spans="67:67" x14ac:dyDescent="0.2">
      <c r="BO224" s="4"/>
    </row>
    <row r="225" spans="67:67" x14ac:dyDescent="0.2">
      <c r="BO225" s="4"/>
    </row>
    <row r="226" spans="67:67" x14ac:dyDescent="0.2">
      <c r="BO226" s="4"/>
    </row>
    <row r="227" spans="67:67" x14ac:dyDescent="0.2">
      <c r="BO227" s="4"/>
    </row>
    <row r="228" spans="67:67" x14ac:dyDescent="0.2">
      <c r="BO228" s="4"/>
    </row>
    <row r="229" spans="67:67" x14ac:dyDescent="0.2">
      <c r="BO229" s="4"/>
    </row>
    <row r="230" spans="67:67" x14ac:dyDescent="0.2">
      <c r="BO230" s="4"/>
    </row>
    <row r="231" spans="67:67" x14ac:dyDescent="0.2">
      <c r="BO231" s="4"/>
    </row>
    <row r="232" spans="67:67" x14ac:dyDescent="0.2">
      <c r="BO232" s="4"/>
    </row>
    <row r="233" spans="67:67" x14ac:dyDescent="0.2">
      <c r="BO233" s="4"/>
    </row>
    <row r="234" spans="67:67" x14ac:dyDescent="0.2">
      <c r="BO234" s="4"/>
    </row>
    <row r="235" spans="67:67" x14ac:dyDescent="0.2">
      <c r="BO235" s="4"/>
    </row>
    <row r="236" spans="67:67" x14ac:dyDescent="0.2">
      <c r="BO236" s="4"/>
    </row>
    <row r="237" spans="67:67" x14ac:dyDescent="0.2">
      <c r="BO237" s="4"/>
    </row>
    <row r="238" spans="67:67" x14ac:dyDescent="0.2">
      <c r="BO238" s="4"/>
    </row>
    <row r="239" spans="67:67" x14ac:dyDescent="0.2">
      <c r="BO239" s="4"/>
    </row>
    <row r="240" spans="67:67" x14ac:dyDescent="0.2">
      <c r="BO240" s="4"/>
    </row>
    <row r="241" spans="67:67" x14ac:dyDescent="0.2">
      <c r="BO241" s="4"/>
    </row>
    <row r="242" spans="67:67" x14ac:dyDescent="0.2">
      <c r="BO242" s="4"/>
    </row>
    <row r="243" spans="67:67" x14ac:dyDescent="0.2">
      <c r="BO243" s="4"/>
    </row>
    <row r="244" spans="67:67" x14ac:dyDescent="0.2">
      <c r="BO244" s="4"/>
    </row>
    <row r="245" spans="67:67" x14ac:dyDescent="0.2">
      <c r="BO245" s="4"/>
    </row>
    <row r="246" spans="67:67" x14ac:dyDescent="0.2">
      <c r="BO246" s="4"/>
    </row>
    <row r="247" spans="67:67" x14ac:dyDescent="0.2">
      <c r="BO247" s="4"/>
    </row>
    <row r="248" spans="67:67" x14ac:dyDescent="0.2">
      <c r="BO248" s="4"/>
    </row>
    <row r="249" spans="67:67" x14ac:dyDescent="0.2">
      <c r="BO249" s="4"/>
    </row>
    <row r="250" spans="67:67" x14ac:dyDescent="0.2">
      <c r="BO250" s="4"/>
    </row>
    <row r="251" spans="67:67" x14ac:dyDescent="0.2">
      <c r="BO251" s="4"/>
    </row>
    <row r="252" spans="67:67" x14ac:dyDescent="0.2">
      <c r="BO252" s="4"/>
    </row>
    <row r="253" spans="67:67" x14ac:dyDescent="0.2">
      <c r="BO253" s="4"/>
    </row>
    <row r="254" spans="67:67" x14ac:dyDescent="0.2">
      <c r="BO254" s="4"/>
    </row>
    <row r="255" spans="67:67" x14ac:dyDescent="0.2">
      <c r="BO255" s="4"/>
    </row>
    <row r="256" spans="67:67" x14ac:dyDescent="0.2">
      <c r="BO256" s="4"/>
    </row>
    <row r="257" spans="67:67" x14ac:dyDescent="0.2">
      <c r="BO257" s="4"/>
    </row>
    <row r="258" spans="67:67" x14ac:dyDescent="0.2">
      <c r="BO258" s="4"/>
    </row>
    <row r="259" spans="67:67" x14ac:dyDescent="0.2">
      <c r="BO259" s="4"/>
    </row>
    <row r="260" spans="67:67" x14ac:dyDescent="0.2">
      <c r="BO260" s="4"/>
    </row>
    <row r="261" spans="67:67" x14ac:dyDescent="0.2">
      <c r="BO261" s="4"/>
    </row>
    <row r="262" spans="67:67" x14ac:dyDescent="0.2">
      <c r="BO262" s="4"/>
    </row>
    <row r="263" spans="67:67" x14ac:dyDescent="0.2">
      <c r="BO263" s="4"/>
    </row>
    <row r="264" spans="67:67" x14ac:dyDescent="0.2">
      <c r="BO264" s="4"/>
    </row>
    <row r="265" spans="67:67" x14ac:dyDescent="0.2">
      <c r="BO265" s="4"/>
    </row>
    <row r="266" spans="67:67" x14ac:dyDescent="0.2">
      <c r="BO266" s="4"/>
    </row>
    <row r="267" spans="67:67" x14ac:dyDescent="0.2">
      <c r="BO267" s="4"/>
    </row>
    <row r="268" spans="67:67" x14ac:dyDescent="0.2">
      <c r="BO268" s="4"/>
    </row>
    <row r="269" spans="67:67" x14ac:dyDescent="0.2">
      <c r="BO269" s="4"/>
    </row>
    <row r="270" spans="67:67" x14ac:dyDescent="0.2">
      <c r="BO270" s="4"/>
    </row>
    <row r="271" spans="67:67" x14ac:dyDescent="0.2">
      <c r="BO271" s="4"/>
    </row>
    <row r="272" spans="67:67" x14ac:dyDescent="0.2">
      <c r="BO272" s="4"/>
    </row>
    <row r="273" spans="67:67" x14ac:dyDescent="0.2">
      <c r="BO273" s="4"/>
    </row>
    <row r="274" spans="67:67" x14ac:dyDescent="0.2">
      <c r="BO274" s="4"/>
    </row>
    <row r="275" spans="67:67" x14ac:dyDescent="0.2">
      <c r="BO275" s="4"/>
    </row>
    <row r="276" spans="67:67" x14ac:dyDescent="0.2">
      <c r="BO276" s="4"/>
    </row>
    <row r="277" spans="67:67" x14ac:dyDescent="0.2">
      <c r="BO277" s="4"/>
    </row>
    <row r="278" spans="67:67" x14ac:dyDescent="0.2">
      <c r="BO278" s="4"/>
    </row>
    <row r="279" spans="67:67" x14ac:dyDescent="0.2">
      <c r="BO279" s="4"/>
    </row>
    <row r="280" spans="67:67" x14ac:dyDescent="0.2">
      <c r="BO280" s="4"/>
    </row>
    <row r="281" spans="67:67" x14ac:dyDescent="0.2">
      <c r="BO281" s="4"/>
    </row>
    <row r="282" spans="67:67" x14ac:dyDescent="0.2">
      <c r="BO282" s="4"/>
    </row>
    <row r="283" spans="67:67" x14ac:dyDescent="0.2">
      <c r="BO283" s="4"/>
    </row>
    <row r="284" spans="67:67" x14ac:dyDescent="0.2">
      <c r="BO284" s="4"/>
    </row>
    <row r="285" spans="67:67" x14ac:dyDescent="0.2">
      <c r="BO285" s="4"/>
    </row>
    <row r="286" spans="67:67" x14ac:dyDescent="0.2">
      <c r="BO286" s="4"/>
    </row>
    <row r="287" spans="67:67" x14ac:dyDescent="0.2">
      <c r="BO287" s="4"/>
    </row>
    <row r="288" spans="67:67" x14ac:dyDescent="0.2">
      <c r="BO288" s="4"/>
    </row>
    <row r="289" spans="67:67" x14ac:dyDescent="0.2">
      <c r="BO289" s="4"/>
    </row>
    <row r="290" spans="67:67" x14ac:dyDescent="0.2">
      <c r="BO290" s="4"/>
    </row>
    <row r="291" spans="67:67" x14ac:dyDescent="0.2">
      <c r="BO291" s="4"/>
    </row>
    <row r="292" spans="67:67" x14ac:dyDescent="0.2">
      <c r="BO292" s="4"/>
    </row>
    <row r="293" spans="67:67" x14ac:dyDescent="0.2">
      <c r="BO293" s="4"/>
    </row>
    <row r="294" spans="67:67" x14ac:dyDescent="0.2">
      <c r="BO294" s="4"/>
    </row>
    <row r="295" spans="67:67" x14ac:dyDescent="0.2">
      <c r="BO295" s="4"/>
    </row>
    <row r="296" spans="67:67" x14ac:dyDescent="0.2">
      <c r="BO296" s="4"/>
    </row>
    <row r="297" spans="67:67" x14ac:dyDescent="0.2">
      <c r="BO297" s="4"/>
    </row>
    <row r="298" spans="67:67" x14ac:dyDescent="0.2">
      <c r="BO298" s="4"/>
    </row>
    <row r="299" spans="67:67" x14ac:dyDescent="0.2">
      <c r="BO299" s="4"/>
    </row>
    <row r="300" spans="67:67" x14ac:dyDescent="0.2">
      <c r="BO300" s="4"/>
    </row>
    <row r="301" spans="67:67" x14ac:dyDescent="0.2">
      <c r="BO301" s="4"/>
    </row>
    <row r="302" spans="67:67" x14ac:dyDescent="0.2">
      <c r="BO302" s="4"/>
    </row>
    <row r="303" spans="67:67" x14ac:dyDescent="0.2">
      <c r="BO303" s="4"/>
    </row>
    <row r="304" spans="67:67" x14ac:dyDescent="0.2">
      <c r="BO304" s="4"/>
    </row>
    <row r="305" spans="67:67" x14ac:dyDescent="0.2">
      <c r="BO305" s="4"/>
    </row>
    <row r="306" spans="67:67" x14ac:dyDescent="0.2">
      <c r="BO306" s="4"/>
    </row>
    <row r="307" spans="67:67" x14ac:dyDescent="0.2">
      <c r="BO307" s="4"/>
    </row>
    <row r="308" spans="67:67" x14ac:dyDescent="0.2">
      <c r="BO308" s="4"/>
    </row>
    <row r="309" spans="67:67" x14ac:dyDescent="0.2">
      <c r="BO309" s="4"/>
    </row>
    <row r="310" spans="67:67" x14ac:dyDescent="0.2">
      <c r="BO310" s="4"/>
    </row>
    <row r="311" spans="67:67" x14ac:dyDescent="0.2">
      <c r="BO311" s="4"/>
    </row>
    <row r="312" spans="67:67" x14ac:dyDescent="0.2">
      <c r="BO312" s="4"/>
    </row>
    <row r="313" spans="67:67" x14ac:dyDescent="0.2">
      <c r="BO313" s="4"/>
    </row>
    <row r="314" spans="67:67" x14ac:dyDescent="0.2">
      <c r="BO314" s="4"/>
    </row>
    <row r="315" spans="67:67" x14ac:dyDescent="0.2">
      <c r="BO315" s="4"/>
    </row>
    <row r="316" spans="67:67" x14ac:dyDescent="0.2">
      <c r="BO316" s="4"/>
    </row>
    <row r="317" spans="67:67" x14ac:dyDescent="0.2">
      <c r="BO317" s="4"/>
    </row>
    <row r="318" spans="67:67" x14ac:dyDescent="0.2">
      <c r="BO318" s="4"/>
    </row>
    <row r="319" spans="67:67" x14ac:dyDescent="0.2">
      <c r="BO319" s="4"/>
    </row>
    <row r="320" spans="67:67" x14ac:dyDescent="0.2">
      <c r="BO320" s="4"/>
    </row>
    <row r="321" spans="67:67" x14ac:dyDescent="0.2">
      <c r="BO321" s="4"/>
    </row>
    <row r="322" spans="67:67" x14ac:dyDescent="0.2">
      <c r="BO322" s="4"/>
    </row>
    <row r="323" spans="67:67" x14ac:dyDescent="0.2">
      <c r="BO323" s="4"/>
    </row>
    <row r="324" spans="67:67" x14ac:dyDescent="0.2">
      <c r="BO324" s="4"/>
    </row>
    <row r="325" spans="67:67" x14ac:dyDescent="0.2">
      <c r="BO325" s="4"/>
    </row>
    <row r="326" spans="67:67" x14ac:dyDescent="0.2">
      <c r="BO326" s="4"/>
    </row>
    <row r="327" spans="67:67" x14ac:dyDescent="0.2">
      <c r="BO327" s="4"/>
    </row>
    <row r="328" spans="67:67" x14ac:dyDescent="0.2">
      <c r="BO328" s="4"/>
    </row>
    <row r="329" spans="67:67" x14ac:dyDescent="0.2">
      <c r="BO329" s="4"/>
    </row>
    <row r="330" spans="67:67" x14ac:dyDescent="0.2">
      <c r="BO330" s="4"/>
    </row>
    <row r="331" spans="67:67" x14ac:dyDescent="0.2">
      <c r="BO331" s="4"/>
    </row>
    <row r="332" spans="67:67" x14ac:dyDescent="0.2">
      <c r="BO332" s="4"/>
    </row>
    <row r="333" spans="67:67" x14ac:dyDescent="0.2">
      <c r="BO333" s="4"/>
    </row>
    <row r="334" spans="67:67" x14ac:dyDescent="0.2">
      <c r="BO334" s="4"/>
    </row>
    <row r="335" spans="67:67" x14ac:dyDescent="0.2">
      <c r="BO335" s="4"/>
    </row>
    <row r="336" spans="67:67" x14ac:dyDescent="0.2">
      <c r="BO336" s="4"/>
    </row>
    <row r="337" spans="67:67" x14ac:dyDescent="0.2">
      <c r="BO337" s="4"/>
    </row>
    <row r="338" spans="67:67" x14ac:dyDescent="0.2">
      <c r="BO338" s="4"/>
    </row>
    <row r="339" spans="67:67" x14ac:dyDescent="0.2">
      <c r="BO339" s="4"/>
    </row>
    <row r="340" spans="67:67" x14ac:dyDescent="0.2">
      <c r="BO340" s="4"/>
    </row>
    <row r="341" spans="67:67" x14ac:dyDescent="0.2">
      <c r="BO341" s="4"/>
    </row>
    <row r="342" spans="67:67" x14ac:dyDescent="0.2">
      <c r="BO342" s="4"/>
    </row>
    <row r="343" spans="67:67" x14ac:dyDescent="0.2">
      <c r="BO343" s="4"/>
    </row>
    <row r="344" spans="67:67" x14ac:dyDescent="0.2">
      <c r="BO344" s="4"/>
    </row>
    <row r="345" spans="67:67" x14ac:dyDescent="0.2">
      <c r="BO345" s="4"/>
    </row>
    <row r="346" spans="67:67" x14ac:dyDescent="0.2">
      <c r="BO346" s="4"/>
    </row>
    <row r="347" spans="67:67" x14ac:dyDescent="0.2">
      <c r="BO347" s="4"/>
    </row>
    <row r="348" spans="67:67" x14ac:dyDescent="0.2">
      <c r="BO348" s="4"/>
    </row>
    <row r="349" spans="67:67" x14ac:dyDescent="0.2">
      <c r="BO349" s="4"/>
    </row>
    <row r="350" spans="67:67" x14ac:dyDescent="0.2">
      <c r="BO350" s="4"/>
    </row>
    <row r="351" spans="67:67" x14ac:dyDescent="0.2">
      <c r="BO351" s="4"/>
    </row>
    <row r="352" spans="67:67" x14ac:dyDescent="0.2">
      <c r="BO352" s="4"/>
    </row>
    <row r="353" spans="67:67" x14ac:dyDescent="0.2">
      <c r="BO353" s="4"/>
    </row>
    <row r="354" spans="67:67" x14ac:dyDescent="0.2">
      <c r="BO354" s="4"/>
    </row>
    <row r="355" spans="67:67" x14ac:dyDescent="0.2">
      <c r="BO355" s="4"/>
    </row>
    <row r="356" spans="67:67" x14ac:dyDescent="0.2">
      <c r="BO356" s="4"/>
    </row>
    <row r="357" spans="67:67" x14ac:dyDescent="0.2">
      <c r="BO357" s="4"/>
    </row>
    <row r="358" spans="67:67" x14ac:dyDescent="0.2">
      <c r="BO358" s="4"/>
    </row>
    <row r="359" spans="67:67" x14ac:dyDescent="0.2">
      <c r="BO359" s="4"/>
    </row>
    <row r="360" spans="67:67" x14ac:dyDescent="0.2">
      <c r="BO360" s="4"/>
    </row>
    <row r="361" spans="67:67" x14ac:dyDescent="0.2">
      <c r="BO361" s="4"/>
    </row>
    <row r="362" spans="67:67" x14ac:dyDescent="0.2">
      <c r="BO362" s="4"/>
    </row>
    <row r="363" spans="67:67" x14ac:dyDescent="0.2">
      <c r="BO363" s="4"/>
    </row>
    <row r="364" spans="67:67" x14ac:dyDescent="0.2">
      <c r="BO364" s="4"/>
    </row>
    <row r="365" spans="67:67" x14ac:dyDescent="0.2">
      <c r="BO365" s="4"/>
    </row>
    <row r="366" spans="67:67" x14ac:dyDescent="0.2">
      <c r="BO366" s="4"/>
    </row>
    <row r="367" spans="67:67" x14ac:dyDescent="0.2">
      <c r="BO367" s="4"/>
    </row>
    <row r="368" spans="67:67" x14ac:dyDescent="0.2">
      <c r="BO368" s="4"/>
    </row>
    <row r="369" spans="67:67" x14ac:dyDescent="0.2">
      <c r="BO369" s="4"/>
    </row>
    <row r="370" spans="67:67" x14ac:dyDescent="0.2">
      <c r="BO370" s="4"/>
    </row>
    <row r="371" spans="67:67" x14ac:dyDescent="0.2">
      <c r="BO371" s="4"/>
    </row>
    <row r="372" spans="67:67" x14ac:dyDescent="0.2">
      <c r="BO372" s="4"/>
    </row>
    <row r="373" spans="67:67" x14ac:dyDescent="0.2">
      <c r="BO373" s="4"/>
    </row>
    <row r="374" spans="67:67" x14ac:dyDescent="0.2">
      <c r="BO374" s="4"/>
    </row>
    <row r="375" spans="67:67" x14ac:dyDescent="0.2">
      <c r="BO375" s="4"/>
    </row>
    <row r="376" spans="67:67" x14ac:dyDescent="0.2">
      <c r="BO376" s="4"/>
    </row>
    <row r="377" spans="67:67" x14ac:dyDescent="0.2">
      <c r="BO377" s="4"/>
    </row>
    <row r="378" spans="67:67" x14ac:dyDescent="0.2">
      <c r="BO378" s="4"/>
    </row>
    <row r="379" spans="67:67" x14ac:dyDescent="0.2">
      <c r="BO379" s="4"/>
    </row>
    <row r="380" spans="67:67" x14ac:dyDescent="0.2">
      <c r="BO380" s="4"/>
    </row>
    <row r="381" spans="67:67" x14ac:dyDescent="0.2">
      <c r="BO381" s="4"/>
    </row>
    <row r="382" spans="67:67" x14ac:dyDescent="0.2">
      <c r="BO382" s="4"/>
    </row>
    <row r="383" spans="67:67" x14ac:dyDescent="0.2">
      <c r="BO383" s="4"/>
    </row>
    <row r="384" spans="67:67" x14ac:dyDescent="0.2">
      <c r="BO384" s="4"/>
    </row>
    <row r="385" spans="67:67" x14ac:dyDescent="0.2">
      <c r="BO385" s="4"/>
    </row>
    <row r="386" spans="67:67" x14ac:dyDescent="0.2">
      <c r="BO386" s="4"/>
    </row>
    <row r="387" spans="67:67" x14ac:dyDescent="0.2">
      <c r="BO387" s="4"/>
    </row>
    <row r="388" spans="67:67" x14ac:dyDescent="0.2">
      <c r="BO388" s="4"/>
    </row>
    <row r="389" spans="67:67" x14ac:dyDescent="0.2">
      <c r="BO389" s="4"/>
    </row>
    <row r="390" spans="67:67" x14ac:dyDescent="0.2">
      <c r="BO390" s="4"/>
    </row>
    <row r="391" spans="67:67" x14ac:dyDescent="0.2">
      <c r="BO391" s="4"/>
    </row>
    <row r="392" spans="67:67" x14ac:dyDescent="0.2">
      <c r="BO392" s="4"/>
    </row>
    <row r="393" spans="67:67" x14ac:dyDescent="0.2">
      <c r="BO393" s="4"/>
    </row>
    <row r="394" spans="67:67" x14ac:dyDescent="0.2">
      <c r="BO394" s="4"/>
    </row>
    <row r="395" spans="67:67" x14ac:dyDescent="0.2">
      <c r="BO395" s="4"/>
    </row>
    <row r="396" spans="67:67" x14ac:dyDescent="0.2">
      <c r="BO396" s="4"/>
    </row>
    <row r="397" spans="67:67" x14ac:dyDescent="0.2">
      <c r="BO397" s="4"/>
    </row>
    <row r="398" spans="67:67" x14ac:dyDescent="0.2">
      <c r="BO398" s="4"/>
    </row>
    <row r="399" spans="67:67" x14ac:dyDescent="0.2">
      <c r="BO399" s="4"/>
    </row>
    <row r="400" spans="67:67" x14ac:dyDescent="0.2">
      <c r="BO400" s="4"/>
    </row>
    <row r="401" spans="67:67" x14ac:dyDescent="0.2">
      <c r="BO401" s="4"/>
    </row>
    <row r="402" spans="67:67" x14ac:dyDescent="0.2">
      <c r="BO402" s="4"/>
    </row>
    <row r="403" spans="67:67" x14ac:dyDescent="0.2">
      <c r="BO403" s="4"/>
    </row>
    <row r="404" spans="67:67" x14ac:dyDescent="0.2">
      <c r="BO404" s="4"/>
    </row>
    <row r="405" spans="67:67" x14ac:dyDescent="0.2">
      <c r="BO405" s="4"/>
    </row>
    <row r="406" spans="67:67" x14ac:dyDescent="0.2">
      <c r="BO406" s="4"/>
    </row>
    <row r="407" spans="67:67" x14ac:dyDescent="0.2">
      <c r="BO407" s="4"/>
    </row>
    <row r="408" spans="67:67" x14ac:dyDescent="0.2">
      <c r="BO408" s="4"/>
    </row>
    <row r="409" spans="67:67" x14ac:dyDescent="0.2">
      <c r="BO409" s="4"/>
    </row>
    <row r="410" spans="67:67" x14ac:dyDescent="0.2">
      <c r="BO410" s="4"/>
    </row>
    <row r="411" spans="67:67" x14ac:dyDescent="0.2">
      <c r="BO411" s="4"/>
    </row>
    <row r="412" spans="67:67" x14ac:dyDescent="0.2">
      <c r="BO412" s="4"/>
    </row>
    <row r="413" spans="67:67" x14ac:dyDescent="0.2">
      <c r="BO413" s="4"/>
    </row>
    <row r="414" spans="67:67" x14ac:dyDescent="0.2">
      <c r="BO414" s="4"/>
    </row>
    <row r="415" spans="67:67" x14ac:dyDescent="0.2">
      <c r="BO415" s="4"/>
    </row>
    <row r="416" spans="67:67" x14ac:dyDescent="0.2">
      <c r="BO416" s="4"/>
    </row>
    <row r="417" spans="67:67" x14ac:dyDescent="0.2">
      <c r="BO417" s="4"/>
    </row>
    <row r="418" spans="67:67" x14ac:dyDescent="0.2">
      <c r="BO418" s="4"/>
    </row>
    <row r="419" spans="67:67" x14ac:dyDescent="0.2">
      <c r="BO419" s="4"/>
    </row>
    <row r="420" spans="67:67" x14ac:dyDescent="0.2">
      <c r="BO420" s="4"/>
    </row>
    <row r="421" spans="67:67" x14ac:dyDescent="0.2">
      <c r="BO421" s="4"/>
    </row>
    <row r="422" spans="67:67" x14ac:dyDescent="0.2">
      <c r="BO422" s="4"/>
    </row>
    <row r="423" spans="67:67" x14ac:dyDescent="0.2">
      <c r="BO423" s="4"/>
    </row>
    <row r="424" spans="67:67" x14ac:dyDescent="0.2">
      <c r="BO424" s="4"/>
    </row>
    <row r="425" spans="67:67" x14ac:dyDescent="0.2">
      <c r="BO425" s="4"/>
    </row>
    <row r="426" spans="67:67" x14ac:dyDescent="0.2">
      <c r="BO426" s="4"/>
    </row>
    <row r="427" spans="67:67" x14ac:dyDescent="0.2">
      <c r="BO427" s="4"/>
    </row>
    <row r="428" spans="67:67" x14ac:dyDescent="0.2">
      <c r="BO428" s="4"/>
    </row>
    <row r="429" spans="67:67" x14ac:dyDescent="0.2">
      <c r="BO429" s="4"/>
    </row>
    <row r="430" spans="67:67" x14ac:dyDescent="0.2">
      <c r="BO430" s="4"/>
    </row>
    <row r="431" spans="67:67" x14ac:dyDescent="0.2">
      <c r="BO431" s="4"/>
    </row>
    <row r="432" spans="67:67" x14ac:dyDescent="0.2">
      <c r="BO432" s="4"/>
    </row>
    <row r="433" spans="67:67" x14ac:dyDescent="0.2">
      <c r="BO433" s="4"/>
    </row>
    <row r="434" spans="67:67" x14ac:dyDescent="0.2">
      <c r="BO434" s="4"/>
    </row>
    <row r="435" spans="67:67" x14ac:dyDescent="0.2">
      <c r="BO435" s="4"/>
    </row>
    <row r="436" spans="67:67" x14ac:dyDescent="0.2">
      <c r="BO436" s="4"/>
    </row>
    <row r="437" spans="67:67" x14ac:dyDescent="0.2">
      <c r="BO437" s="4"/>
    </row>
    <row r="438" spans="67:67" x14ac:dyDescent="0.2">
      <c r="BO438" s="4"/>
    </row>
    <row r="439" spans="67:67" x14ac:dyDescent="0.2">
      <c r="BO439" s="4"/>
    </row>
    <row r="440" spans="67:67" x14ac:dyDescent="0.2">
      <c r="BO440" s="4"/>
    </row>
    <row r="441" spans="67:67" x14ac:dyDescent="0.2">
      <c r="BO441" s="4"/>
    </row>
    <row r="442" spans="67:67" x14ac:dyDescent="0.2">
      <c r="BO442" s="4"/>
    </row>
    <row r="443" spans="67:67" x14ac:dyDescent="0.2">
      <c r="BO443" s="4"/>
    </row>
    <row r="444" spans="67:67" x14ac:dyDescent="0.2">
      <c r="BO444" s="4"/>
    </row>
    <row r="445" spans="67:67" x14ac:dyDescent="0.2">
      <c r="BO445" s="4"/>
    </row>
    <row r="446" spans="67:67" x14ac:dyDescent="0.2">
      <c r="BO446" s="4"/>
    </row>
    <row r="447" spans="67:67" x14ac:dyDescent="0.2">
      <c r="BO447" s="4"/>
    </row>
    <row r="448" spans="67:67" x14ac:dyDescent="0.2">
      <c r="BO448" s="4"/>
    </row>
    <row r="449" spans="67:67" x14ac:dyDescent="0.2">
      <c r="BO449" s="4"/>
    </row>
    <row r="450" spans="67:67" x14ac:dyDescent="0.2">
      <c r="BO450" s="4"/>
    </row>
    <row r="451" spans="67:67" x14ac:dyDescent="0.2">
      <c r="BO451" s="4"/>
    </row>
    <row r="452" spans="67:67" x14ac:dyDescent="0.2">
      <c r="BO452" s="4"/>
    </row>
    <row r="453" spans="67:67" x14ac:dyDescent="0.2">
      <c r="BO453" s="4"/>
    </row>
    <row r="454" spans="67:67" x14ac:dyDescent="0.2">
      <c r="BO454" s="4"/>
    </row>
    <row r="455" spans="67:67" x14ac:dyDescent="0.2">
      <c r="BO455" s="4"/>
    </row>
    <row r="456" spans="67:67" x14ac:dyDescent="0.2">
      <c r="BO456" s="4"/>
    </row>
    <row r="457" spans="67:67" x14ac:dyDescent="0.2">
      <c r="BO457" s="4"/>
    </row>
    <row r="458" spans="67:67" x14ac:dyDescent="0.2">
      <c r="BO458" s="4"/>
    </row>
    <row r="459" spans="67:67" x14ac:dyDescent="0.2">
      <c r="BO459" s="4"/>
    </row>
    <row r="460" spans="67:67" x14ac:dyDescent="0.2">
      <c r="BO460" s="4"/>
    </row>
    <row r="461" spans="67:67" x14ac:dyDescent="0.2">
      <c r="BO461" s="4"/>
    </row>
    <row r="462" spans="67:67" x14ac:dyDescent="0.2">
      <c r="BO462" s="4"/>
    </row>
    <row r="463" spans="67:67" x14ac:dyDescent="0.2">
      <c r="BO463" s="4"/>
    </row>
    <row r="464" spans="67:67" x14ac:dyDescent="0.2">
      <c r="BO464" s="4"/>
    </row>
    <row r="465" spans="67:67" x14ac:dyDescent="0.2">
      <c r="BO465" s="4"/>
    </row>
    <row r="466" spans="67:67" x14ac:dyDescent="0.2">
      <c r="BO466" s="4"/>
    </row>
    <row r="467" spans="67:67" x14ac:dyDescent="0.2">
      <c r="BO467" s="4"/>
    </row>
    <row r="468" spans="67:67" x14ac:dyDescent="0.2">
      <c r="BO468" s="4"/>
    </row>
    <row r="469" spans="67:67" x14ac:dyDescent="0.2">
      <c r="BO469" s="4"/>
    </row>
    <row r="470" spans="67:67" x14ac:dyDescent="0.2">
      <c r="BO470" s="4"/>
    </row>
    <row r="471" spans="67:67" x14ac:dyDescent="0.2">
      <c r="BO471" s="4"/>
    </row>
    <row r="472" spans="67:67" x14ac:dyDescent="0.2">
      <c r="BO472" s="4"/>
    </row>
    <row r="473" spans="67:67" x14ac:dyDescent="0.2">
      <c r="BO473" s="4"/>
    </row>
    <row r="474" spans="67:67" x14ac:dyDescent="0.2">
      <c r="BO474" s="4"/>
    </row>
    <row r="475" spans="67:67" x14ac:dyDescent="0.2">
      <c r="BO475" s="4"/>
    </row>
    <row r="476" spans="67:67" x14ac:dyDescent="0.2">
      <c r="BO476" s="4"/>
    </row>
    <row r="477" spans="67:67" x14ac:dyDescent="0.2">
      <c r="BO477" s="4"/>
    </row>
    <row r="478" spans="67:67" x14ac:dyDescent="0.2">
      <c r="BO478" s="4"/>
    </row>
    <row r="479" spans="67:67" x14ac:dyDescent="0.2">
      <c r="BO479" s="4"/>
    </row>
    <row r="480" spans="67:67" x14ac:dyDescent="0.2">
      <c r="BO480" s="4"/>
    </row>
    <row r="481" spans="67:67" x14ac:dyDescent="0.2">
      <c r="BO481" s="4"/>
    </row>
    <row r="482" spans="67:67" x14ac:dyDescent="0.2">
      <c r="BO482" s="4"/>
    </row>
    <row r="483" spans="67:67" x14ac:dyDescent="0.2">
      <c r="BO483" s="4"/>
    </row>
    <row r="484" spans="67:67" x14ac:dyDescent="0.2">
      <c r="BO484" s="4"/>
    </row>
    <row r="485" spans="67:67" x14ac:dyDescent="0.2">
      <c r="BO485" s="4"/>
    </row>
    <row r="486" spans="67:67" x14ac:dyDescent="0.2">
      <c r="BO486" s="4"/>
    </row>
    <row r="487" spans="67:67" x14ac:dyDescent="0.2">
      <c r="BO487" s="4"/>
    </row>
    <row r="488" spans="67:67" x14ac:dyDescent="0.2">
      <c r="BO488" s="4"/>
    </row>
    <row r="489" spans="67:67" x14ac:dyDescent="0.2">
      <c r="BO489" s="4"/>
    </row>
    <row r="490" spans="67:67" x14ac:dyDescent="0.2">
      <c r="BO490" s="4"/>
    </row>
    <row r="491" spans="67:67" x14ac:dyDescent="0.2">
      <c r="BO491" s="4"/>
    </row>
    <row r="492" spans="67:67" x14ac:dyDescent="0.2">
      <c r="BO492" s="4"/>
    </row>
    <row r="493" spans="67:67" x14ac:dyDescent="0.2">
      <c r="BO493" s="4"/>
    </row>
    <row r="494" spans="67:67" x14ac:dyDescent="0.2">
      <c r="BO494" s="4"/>
    </row>
    <row r="495" spans="67:67" x14ac:dyDescent="0.2">
      <c r="BO495" s="4"/>
    </row>
    <row r="496" spans="67:67" x14ac:dyDescent="0.2">
      <c r="BO496" s="4"/>
    </row>
    <row r="497" spans="67:67" x14ac:dyDescent="0.2">
      <c r="BO497" s="4"/>
    </row>
    <row r="498" spans="67:67" x14ac:dyDescent="0.2">
      <c r="BO498" s="4"/>
    </row>
    <row r="499" spans="67:67" x14ac:dyDescent="0.2">
      <c r="BO499" s="4"/>
    </row>
    <row r="500" spans="67:67" x14ac:dyDescent="0.2">
      <c r="BO500" s="4"/>
    </row>
    <row r="501" spans="67:67" x14ac:dyDescent="0.2">
      <c r="BO501" s="4"/>
    </row>
    <row r="502" spans="67:67" x14ac:dyDescent="0.2">
      <c r="BO502" s="4"/>
    </row>
    <row r="503" spans="67:67" x14ac:dyDescent="0.2">
      <c r="BO503" s="4"/>
    </row>
    <row r="504" spans="67:67" x14ac:dyDescent="0.2">
      <c r="BO504" s="4"/>
    </row>
    <row r="505" spans="67:67" x14ac:dyDescent="0.2">
      <c r="BO505" s="4"/>
    </row>
    <row r="506" spans="67:67" x14ac:dyDescent="0.2">
      <c r="BO506" s="4"/>
    </row>
    <row r="507" spans="67:67" x14ac:dyDescent="0.2">
      <c r="BO507" s="4"/>
    </row>
    <row r="508" spans="67:67" x14ac:dyDescent="0.2">
      <c r="BO508" s="4"/>
    </row>
    <row r="509" spans="67:67" x14ac:dyDescent="0.2">
      <c r="BO509" s="4"/>
    </row>
    <row r="510" spans="67:67" x14ac:dyDescent="0.2">
      <c r="BO510" s="4"/>
    </row>
    <row r="511" spans="67:67" x14ac:dyDescent="0.2">
      <c r="BO511" s="4"/>
    </row>
    <row r="512" spans="67:67" x14ac:dyDescent="0.2">
      <c r="BO512" s="4"/>
    </row>
    <row r="513" spans="67:67" x14ac:dyDescent="0.2">
      <c r="BO513" s="4"/>
    </row>
    <row r="514" spans="67:67" x14ac:dyDescent="0.2">
      <c r="BO514" s="4"/>
    </row>
    <row r="515" spans="67:67" x14ac:dyDescent="0.2">
      <c r="BO515" s="4"/>
    </row>
    <row r="516" spans="67:67" x14ac:dyDescent="0.2">
      <c r="BO516" s="4"/>
    </row>
    <row r="517" spans="67:67" x14ac:dyDescent="0.2">
      <c r="BO517" s="4"/>
    </row>
    <row r="518" spans="67:67" x14ac:dyDescent="0.2">
      <c r="BO518" s="4"/>
    </row>
    <row r="519" spans="67:67" x14ac:dyDescent="0.2">
      <c r="BO519" s="4"/>
    </row>
    <row r="520" spans="67:67" x14ac:dyDescent="0.2">
      <c r="BO520" s="4"/>
    </row>
    <row r="521" spans="67:67" x14ac:dyDescent="0.2">
      <c r="BO521" s="4"/>
    </row>
    <row r="522" spans="67:67" x14ac:dyDescent="0.2">
      <c r="BO522" s="4"/>
    </row>
    <row r="523" spans="67:67" x14ac:dyDescent="0.2">
      <c r="BO523" s="4"/>
    </row>
    <row r="524" spans="67:67" x14ac:dyDescent="0.2">
      <c r="BO524" s="4"/>
    </row>
    <row r="525" spans="67:67" x14ac:dyDescent="0.2">
      <c r="BO525" s="4"/>
    </row>
    <row r="526" spans="67:67" x14ac:dyDescent="0.2">
      <c r="BO526" s="4"/>
    </row>
    <row r="527" spans="67:67" x14ac:dyDescent="0.2">
      <c r="BO527" s="4"/>
    </row>
    <row r="528" spans="67:67" x14ac:dyDescent="0.2">
      <c r="BO528" s="4"/>
    </row>
    <row r="529" spans="67:67" x14ac:dyDescent="0.2">
      <c r="BO529" s="4"/>
    </row>
    <row r="530" spans="67:67" x14ac:dyDescent="0.2">
      <c r="BO530" s="4"/>
    </row>
    <row r="531" spans="67:67" x14ac:dyDescent="0.2">
      <c r="BO531" s="4"/>
    </row>
    <row r="532" spans="67:67" x14ac:dyDescent="0.2">
      <c r="BO532" s="4"/>
    </row>
    <row r="533" spans="67:67" x14ac:dyDescent="0.2">
      <c r="BO533" s="4"/>
    </row>
    <row r="534" spans="67:67" x14ac:dyDescent="0.2">
      <c r="BO534" s="4"/>
    </row>
    <row r="535" spans="67:67" x14ac:dyDescent="0.2">
      <c r="BO535" s="4"/>
    </row>
    <row r="536" spans="67:67" x14ac:dyDescent="0.2">
      <c r="BO536" s="4"/>
    </row>
    <row r="537" spans="67:67" x14ac:dyDescent="0.2">
      <c r="BO537" s="4"/>
    </row>
    <row r="538" spans="67:67" x14ac:dyDescent="0.2">
      <c r="BO538" s="4"/>
    </row>
    <row r="539" spans="67:67" x14ac:dyDescent="0.2">
      <c r="BO539" s="4"/>
    </row>
    <row r="540" spans="67:67" x14ac:dyDescent="0.2">
      <c r="BO540" s="4"/>
    </row>
    <row r="541" spans="67:67" x14ac:dyDescent="0.2">
      <c r="BO541" s="4"/>
    </row>
    <row r="542" spans="67:67" x14ac:dyDescent="0.2">
      <c r="BO542" s="4"/>
    </row>
    <row r="543" spans="67:67" x14ac:dyDescent="0.2">
      <c r="BO543" s="4"/>
    </row>
    <row r="544" spans="67:67" x14ac:dyDescent="0.2">
      <c r="BO544" s="4"/>
    </row>
    <row r="545" spans="67:67" x14ac:dyDescent="0.2">
      <c r="BO545" s="4"/>
    </row>
    <row r="546" spans="67:67" x14ac:dyDescent="0.2">
      <c r="BO546" s="4"/>
    </row>
    <row r="547" spans="67:67" x14ac:dyDescent="0.2">
      <c r="BO547" s="4"/>
    </row>
    <row r="548" spans="67:67" x14ac:dyDescent="0.2">
      <c r="BO548" s="4"/>
    </row>
    <row r="549" spans="67:67" x14ac:dyDescent="0.2">
      <c r="BO549" s="4"/>
    </row>
    <row r="550" spans="67:67" x14ac:dyDescent="0.2">
      <c r="BO550" s="4"/>
    </row>
    <row r="551" spans="67:67" x14ac:dyDescent="0.2">
      <c r="BO551" s="4"/>
    </row>
    <row r="552" spans="67:67" x14ac:dyDescent="0.2">
      <c r="BO552" s="4"/>
    </row>
    <row r="553" spans="67:67" x14ac:dyDescent="0.2">
      <c r="BO553" s="4"/>
    </row>
    <row r="554" spans="67:67" x14ac:dyDescent="0.2">
      <c r="BO554" s="4"/>
    </row>
    <row r="555" spans="67:67" x14ac:dyDescent="0.2">
      <c r="BO555" s="4"/>
    </row>
    <row r="556" spans="67:67" x14ac:dyDescent="0.2">
      <c r="BO556" s="4"/>
    </row>
    <row r="557" spans="67:67" x14ac:dyDescent="0.2">
      <c r="BO557" s="4"/>
    </row>
    <row r="558" spans="67:67" x14ac:dyDescent="0.2">
      <c r="BO558" s="4"/>
    </row>
    <row r="559" spans="67:67" x14ac:dyDescent="0.2">
      <c r="BO559" s="4"/>
    </row>
    <row r="560" spans="67:67" x14ac:dyDescent="0.2">
      <c r="BO560" s="4"/>
    </row>
    <row r="561" spans="67:67" x14ac:dyDescent="0.2">
      <c r="BO561" s="4"/>
    </row>
    <row r="562" spans="67:67" x14ac:dyDescent="0.2">
      <c r="BO562" s="4"/>
    </row>
    <row r="563" spans="67:67" x14ac:dyDescent="0.2">
      <c r="BO563" s="4"/>
    </row>
    <row r="564" spans="67:67" x14ac:dyDescent="0.2">
      <c r="BO564" s="4"/>
    </row>
    <row r="565" spans="67:67" x14ac:dyDescent="0.2">
      <c r="BO565" s="4"/>
    </row>
    <row r="566" spans="67:67" x14ac:dyDescent="0.2">
      <c r="BO566" s="4"/>
    </row>
    <row r="567" spans="67:67" x14ac:dyDescent="0.2">
      <c r="BO567" s="4"/>
    </row>
    <row r="568" spans="67:67" x14ac:dyDescent="0.2">
      <c r="BO568" s="4"/>
    </row>
    <row r="569" spans="67:67" x14ac:dyDescent="0.2">
      <c r="BO569" s="4"/>
    </row>
    <row r="570" spans="67:67" x14ac:dyDescent="0.2">
      <c r="BO570" s="4"/>
    </row>
    <row r="571" spans="67:67" x14ac:dyDescent="0.2">
      <c r="BO571" s="4"/>
    </row>
    <row r="572" spans="67:67" x14ac:dyDescent="0.2">
      <c r="BO572" s="4"/>
    </row>
    <row r="573" spans="67:67" x14ac:dyDescent="0.2">
      <c r="BO573" s="4"/>
    </row>
    <row r="574" spans="67:67" x14ac:dyDescent="0.2">
      <c r="BO574" s="4"/>
    </row>
    <row r="575" spans="67:67" x14ac:dyDescent="0.2">
      <c r="BO575" s="4"/>
    </row>
    <row r="576" spans="67:67" x14ac:dyDescent="0.2">
      <c r="BO576" s="4"/>
    </row>
    <row r="577" spans="67:67" x14ac:dyDescent="0.2">
      <c r="BO577" s="4"/>
    </row>
    <row r="578" spans="67:67" x14ac:dyDescent="0.2">
      <c r="BO578" s="4"/>
    </row>
    <row r="579" spans="67:67" x14ac:dyDescent="0.2">
      <c r="BO579" s="4"/>
    </row>
    <row r="580" spans="67:67" x14ac:dyDescent="0.2">
      <c r="BO580" s="4"/>
    </row>
    <row r="581" spans="67:67" x14ac:dyDescent="0.2">
      <c r="BO581" s="4"/>
    </row>
    <row r="582" spans="67:67" x14ac:dyDescent="0.2">
      <c r="BO582" s="4"/>
    </row>
    <row r="583" spans="67:67" x14ac:dyDescent="0.2">
      <c r="BO583" s="4"/>
    </row>
    <row r="584" spans="67:67" x14ac:dyDescent="0.2">
      <c r="BO584" s="4"/>
    </row>
    <row r="585" spans="67:67" x14ac:dyDescent="0.2">
      <c r="BO585" s="4"/>
    </row>
    <row r="586" spans="67:67" x14ac:dyDescent="0.2">
      <c r="BO586" s="4"/>
    </row>
    <row r="587" spans="67:67" x14ac:dyDescent="0.2">
      <c r="BO587" s="4"/>
    </row>
    <row r="588" spans="67:67" x14ac:dyDescent="0.2">
      <c r="BO588" s="4"/>
    </row>
    <row r="589" spans="67:67" x14ac:dyDescent="0.2">
      <c r="BO589" s="4"/>
    </row>
    <row r="590" spans="67:67" x14ac:dyDescent="0.2">
      <c r="BO590" s="4"/>
    </row>
    <row r="591" spans="67:67" x14ac:dyDescent="0.2">
      <c r="BO591" s="4"/>
    </row>
    <row r="592" spans="67:67" x14ac:dyDescent="0.2">
      <c r="BO592" s="4"/>
    </row>
    <row r="593" spans="67:67" x14ac:dyDescent="0.2">
      <c r="BO593" s="4"/>
    </row>
    <row r="594" spans="67:67" x14ac:dyDescent="0.2">
      <c r="BO594" s="4"/>
    </row>
    <row r="595" spans="67:67" x14ac:dyDescent="0.2">
      <c r="BO595" s="4"/>
    </row>
    <row r="596" spans="67:67" x14ac:dyDescent="0.2">
      <c r="BO596" s="4"/>
    </row>
    <row r="597" spans="67:67" x14ac:dyDescent="0.2">
      <c r="BO597" s="4"/>
    </row>
    <row r="598" spans="67:67" x14ac:dyDescent="0.2">
      <c r="BO598" s="4"/>
    </row>
    <row r="599" spans="67:67" x14ac:dyDescent="0.2">
      <c r="BO599" s="4"/>
    </row>
    <row r="600" spans="67:67" x14ac:dyDescent="0.2">
      <c r="BO600" s="4"/>
    </row>
    <row r="601" spans="67:67" x14ac:dyDescent="0.2">
      <c r="BO601" s="4"/>
    </row>
    <row r="602" spans="67:67" x14ac:dyDescent="0.2">
      <c r="BO602" s="4"/>
    </row>
    <row r="603" spans="67:67" x14ac:dyDescent="0.2">
      <c r="BO603" s="4"/>
    </row>
    <row r="604" spans="67:67" x14ac:dyDescent="0.2">
      <c r="BO604" s="4"/>
    </row>
    <row r="605" spans="67:67" x14ac:dyDescent="0.2">
      <c r="BO605" s="4"/>
    </row>
    <row r="606" spans="67:67" x14ac:dyDescent="0.2">
      <c r="BO606" s="4"/>
    </row>
    <row r="607" spans="67:67" x14ac:dyDescent="0.2">
      <c r="BO607" s="4"/>
    </row>
    <row r="608" spans="67:67" x14ac:dyDescent="0.2">
      <c r="BO608" s="4"/>
    </row>
    <row r="609" spans="67:67" x14ac:dyDescent="0.2">
      <c r="BO609" s="4"/>
    </row>
    <row r="610" spans="67:67" x14ac:dyDescent="0.2">
      <c r="BO610" s="4"/>
    </row>
    <row r="611" spans="67:67" x14ac:dyDescent="0.2">
      <c r="BO611" s="4"/>
    </row>
    <row r="612" spans="67:67" x14ac:dyDescent="0.2">
      <c r="BO612" s="4"/>
    </row>
    <row r="613" spans="67:67" x14ac:dyDescent="0.2">
      <c r="BO613" s="4"/>
    </row>
    <row r="614" spans="67:67" x14ac:dyDescent="0.2">
      <c r="BO614" s="4"/>
    </row>
    <row r="615" spans="67:67" x14ac:dyDescent="0.2">
      <c r="BO615" s="4"/>
    </row>
    <row r="616" spans="67:67" x14ac:dyDescent="0.2">
      <c r="BO616" s="4"/>
    </row>
    <row r="617" spans="67:67" x14ac:dyDescent="0.2">
      <c r="BO617" s="4"/>
    </row>
    <row r="618" spans="67:67" x14ac:dyDescent="0.2">
      <c r="BO618" s="4"/>
    </row>
    <row r="619" spans="67:67" x14ac:dyDescent="0.2">
      <c r="BO619" s="4"/>
    </row>
    <row r="620" spans="67:67" x14ac:dyDescent="0.2">
      <c r="BO620" s="4"/>
    </row>
    <row r="621" spans="67:67" x14ac:dyDescent="0.2">
      <c r="BO621" s="4"/>
    </row>
    <row r="622" spans="67:67" x14ac:dyDescent="0.2">
      <c r="BO622" s="4"/>
    </row>
    <row r="623" spans="67:67" x14ac:dyDescent="0.2">
      <c r="BO623" s="4"/>
    </row>
    <row r="624" spans="67:67" x14ac:dyDescent="0.2">
      <c r="BO624" s="4"/>
    </row>
    <row r="625" spans="67:67" x14ac:dyDescent="0.2">
      <c r="BO625" s="4"/>
    </row>
    <row r="626" spans="67:67" x14ac:dyDescent="0.2">
      <c r="BO626" s="4"/>
    </row>
    <row r="627" spans="67:67" x14ac:dyDescent="0.2">
      <c r="BO627" s="4"/>
    </row>
    <row r="628" spans="67:67" x14ac:dyDescent="0.2">
      <c r="BO628" s="4"/>
    </row>
    <row r="629" spans="67:67" x14ac:dyDescent="0.2">
      <c r="BO629" s="4"/>
    </row>
    <row r="630" spans="67:67" x14ac:dyDescent="0.2">
      <c r="BO630" s="4"/>
    </row>
    <row r="631" spans="67:67" x14ac:dyDescent="0.2">
      <c r="BO631" s="4"/>
    </row>
    <row r="632" spans="67:67" x14ac:dyDescent="0.2">
      <c r="BO632" s="4"/>
    </row>
    <row r="633" spans="67:67" x14ac:dyDescent="0.2">
      <c r="BO633" s="4"/>
    </row>
    <row r="634" spans="67:67" x14ac:dyDescent="0.2">
      <c r="BO634" s="4"/>
    </row>
    <row r="635" spans="67:67" x14ac:dyDescent="0.2">
      <c r="BO635" s="4"/>
    </row>
    <row r="636" spans="67:67" x14ac:dyDescent="0.2">
      <c r="BO636" s="4"/>
    </row>
    <row r="637" spans="67:67" x14ac:dyDescent="0.2">
      <c r="BO637" s="4"/>
    </row>
    <row r="638" spans="67:67" x14ac:dyDescent="0.2">
      <c r="BO638" s="4"/>
    </row>
    <row r="639" spans="67:67" x14ac:dyDescent="0.2">
      <c r="BO639" s="4"/>
    </row>
    <row r="640" spans="67:67" x14ac:dyDescent="0.2">
      <c r="BO640" s="4"/>
    </row>
    <row r="641" spans="67:67" x14ac:dyDescent="0.2">
      <c r="BO641" s="4"/>
    </row>
    <row r="642" spans="67:67" x14ac:dyDescent="0.2">
      <c r="BO642" s="4"/>
    </row>
    <row r="643" spans="67:67" x14ac:dyDescent="0.2">
      <c r="BO643" s="4"/>
    </row>
    <row r="644" spans="67:67" x14ac:dyDescent="0.2">
      <c r="BO644" s="4"/>
    </row>
    <row r="645" spans="67:67" x14ac:dyDescent="0.2">
      <c r="BO645" s="4"/>
    </row>
    <row r="646" spans="67:67" x14ac:dyDescent="0.2">
      <c r="BO646" s="4"/>
    </row>
    <row r="647" spans="67:67" x14ac:dyDescent="0.2">
      <c r="BO647" s="4"/>
    </row>
    <row r="648" spans="67:67" x14ac:dyDescent="0.2">
      <c r="BO648" s="4"/>
    </row>
    <row r="649" spans="67:67" x14ac:dyDescent="0.2">
      <c r="BO649" s="4"/>
    </row>
    <row r="650" spans="67:67" x14ac:dyDescent="0.2">
      <c r="BO650" s="4"/>
    </row>
    <row r="651" spans="67:67" x14ac:dyDescent="0.2">
      <c r="BO651" s="4"/>
    </row>
    <row r="652" spans="67:67" x14ac:dyDescent="0.2">
      <c r="BO652" s="4"/>
    </row>
    <row r="653" spans="67:67" x14ac:dyDescent="0.2">
      <c r="BO653" s="4"/>
    </row>
    <row r="654" spans="67:67" x14ac:dyDescent="0.2">
      <c r="BO654" s="4"/>
    </row>
    <row r="655" spans="67:67" x14ac:dyDescent="0.2">
      <c r="BO655" s="4"/>
    </row>
    <row r="656" spans="67:67" x14ac:dyDescent="0.2">
      <c r="BO656" s="4"/>
    </row>
    <row r="657" spans="67:67" x14ac:dyDescent="0.2">
      <c r="BO657" s="4"/>
    </row>
    <row r="658" spans="67:67" x14ac:dyDescent="0.2">
      <c r="BO658" s="4"/>
    </row>
    <row r="659" spans="67:67" x14ac:dyDescent="0.2">
      <c r="BO659" s="4"/>
    </row>
    <row r="660" spans="67:67" x14ac:dyDescent="0.2">
      <c r="BO660" s="4"/>
    </row>
    <row r="661" spans="67:67" x14ac:dyDescent="0.2">
      <c r="BO661" s="4"/>
    </row>
    <row r="662" spans="67:67" x14ac:dyDescent="0.2">
      <c r="BO662" s="4"/>
    </row>
    <row r="663" spans="67:67" x14ac:dyDescent="0.2">
      <c r="BO663" s="4"/>
    </row>
    <row r="664" spans="67:67" x14ac:dyDescent="0.2">
      <c r="BO664" s="4"/>
    </row>
    <row r="665" spans="67:67" x14ac:dyDescent="0.2">
      <c r="BO665" s="4"/>
    </row>
    <row r="666" spans="67:67" x14ac:dyDescent="0.2">
      <c r="BO666" s="4"/>
    </row>
    <row r="667" spans="67:67" x14ac:dyDescent="0.2">
      <c r="BO667" s="4"/>
    </row>
    <row r="668" spans="67:67" x14ac:dyDescent="0.2">
      <c r="BO668" s="4"/>
    </row>
    <row r="669" spans="67:67" x14ac:dyDescent="0.2">
      <c r="BO669" s="4"/>
    </row>
    <row r="670" spans="67:67" x14ac:dyDescent="0.2">
      <c r="BO670" s="4"/>
    </row>
    <row r="671" spans="67:67" x14ac:dyDescent="0.2">
      <c r="BO671" s="4"/>
    </row>
    <row r="672" spans="67:67" x14ac:dyDescent="0.2">
      <c r="BO672" s="4"/>
    </row>
    <row r="673" spans="67:67" x14ac:dyDescent="0.2">
      <c r="BO673" s="4"/>
    </row>
    <row r="674" spans="67:67" x14ac:dyDescent="0.2">
      <c r="BO674" s="4"/>
    </row>
    <row r="675" spans="67:67" x14ac:dyDescent="0.2">
      <c r="BO675" s="4"/>
    </row>
    <row r="676" spans="67:67" x14ac:dyDescent="0.2">
      <c r="BO676" s="4"/>
    </row>
    <row r="677" spans="67:67" x14ac:dyDescent="0.2">
      <c r="BO677" s="4"/>
    </row>
    <row r="678" spans="67:67" x14ac:dyDescent="0.2">
      <c r="BO678" s="4"/>
    </row>
    <row r="679" spans="67:67" x14ac:dyDescent="0.2">
      <c r="BO679" s="4"/>
    </row>
    <row r="680" spans="67:67" x14ac:dyDescent="0.2">
      <c r="BO680" s="4"/>
    </row>
    <row r="681" spans="67:67" x14ac:dyDescent="0.2">
      <c r="BO681" s="4"/>
    </row>
    <row r="682" spans="67:67" x14ac:dyDescent="0.2">
      <c r="BO682" s="4"/>
    </row>
    <row r="683" spans="67:67" x14ac:dyDescent="0.2">
      <c r="BO683" s="4"/>
    </row>
    <row r="684" spans="67:67" x14ac:dyDescent="0.2">
      <c r="BO684" s="4"/>
    </row>
    <row r="685" spans="67:67" x14ac:dyDescent="0.2">
      <c r="BO685" s="4"/>
    </row>
    <row r="686" spans="67:67" x14ac:dyDescent="0.2">
      <c r="BO686" s="4"/>
    </row>
    <row r="687" spans="67:67" x14ac:dyDescent="0.2">
      <c r="BO687" s="4"/>
    </row>
    <row r="688" spans="67:67" x14ac:dyDescent="0.2">
      <c r="BO688" s="4"/>
    </row>
    <row r="689" spans="67:67" x14ac:dyDescent="0.2">
      <c r="BO689" s="4"/>
    </row>
    <row r="690" spans="67:67" x14ac:dyDescent="0.2">
      <c r="BO690" s="4"/>
    </row>
    <row r="691" spans="67:67" x14ac:dyDescent="0.2">
      <c r="BO691" s="4"/>
    </row>
    <row r="692" spans="67:67" x14ac:dyDescent="0.2">
      <c r="BO692" s="4"/>
    </row>
    <row r="693" spans="67:67" x14ac:dyDescent="0.2">
      <c r="BO693" s="4"/>
    </row>
    <row r="694" spans="67:67" x14ac:dyDescent="0.2">
      <c r="BO694" s="4"/>
    </row>
    <row r="695" spans="67:67" x14ac:dyDescent="0.2">
      <c r="BO695" s="4"/>
    </row>
    <row r="696" spans="67:67" x14ac:dyDescent="0.2">
      <c r="BO696" s="4"/>
    </row>
    <row r="697" spans="67:67" x14ac:dyDescent="0.2">
      <c r="BO697" s="4"/>
    </row>
    <row r="698" spans="67:67" x14ac:dyDescent="0.2">
      <c r="BO698" s="4"/>
    </row>
    <row r="699" spans="67:67" x14ac:dyDescent="0.2">
      <c r="BO699" s="4"/>
    </row>
    <row r="700" spans="67:67" x14ac:dyDescent="0.2">
      <c r="BO700" s="4"/>
    </row>
    <row r="701" spans="67:67" x14ac:dyDescent="0.2">
      <c r="BO701" s="4"/>
    </row>
    <row r="702" spans="67:67" x14ac:dyDescent="0.2">
      <c r="BO702" s="4"/>
    </row>
    <row r="703" spans="67:67" x14ac:dyDescent="0.2">
      <c r="BO703" s="4"/>
    </row>
    <row r="704" spans="67:67" x14ac:dyDescent="0.2">
      <c r="BO704" s="4"/>
    </row>
    <row r="705" spans="67:67" x14ac:dyDescent="0.2">
      <c r="BO705" s="4"/>
    </row>
    <row r="706" spans="67:67" x14ac:dyDescent="0.2">
      <c r="BO706" s="4"/>
    </row>
    <row r="707" spans="67:67" x14ac:dyDescent="0.2">
      <c r="BO707" s="4"/>
    </row>
    <row r="708" spans="67:67" x14ac:dyDescent="0.2">
      <c r="BO708" s="4"/>
    </row>
    <row r="709" spans="67:67" x14ac:dyDescent="0.2">
      <c r="BO709" s="4"/>
    </row>
    <row r="710" spans="67:67" x14ac:dyDescent="0.2">
      <c r="BO710" s="4"/>
    </row>
    <row r="711" spans="67:67" x14ac:dyDescent="0.2">
      <c r="BO711" s="4"/>
    </row>
    <row r="712" spans="67:67" x14ac:dyDescent="0.2">
      <c r="BO712" s="4"/>
    </row>
    <row r="713" spans="67:67" x14ac:dyDescent="0.2">
      <c r="BO713" s="4"/>
    </row>
    <row r="714" spans="67:67" x14ac:dyDescent="0.2">
      <c r="BO714" s="4"/>
    </row>
    <row r="715" spans="67:67" x14ac:dyDescent="0.2">
      <c r="BO715" s="4"/>
    </row>
    <row r="716" spans="67:67" x14ac:dyDescent="0.2">
      <c r="BO716" s="4"/>
    </row>
    <row r="717" spans="67:67" x14ac:dyDescent="0.2">
      <c r="BO717" s="4"/>
    </row>
    <row r="718" spans="67:67" x14ac:dyDescent="0.2">
      <c r="BO718" s="4"/>
    </row>
    <row r="719" spans="67:67" x14ac:dyDescent="0.2">
      <c r="BO719" s="4"/>
    </row>
    <row r="720" spans="67:67" x14ac:dyDescent="0.2">
      <c r="BO720" s="4"/>
    </row>
    <row r="721" spans="67:67" x14ac:dyDescent="0.2">
      <c r="BO721" s="4"/>
    </row>
    <row r="722" spans="67:67" x14ac:dyDescent="0.2">
      <c r="BO722" s="4"/>
    </row>
    <row r="723" spans="67:67" x14ac:dyDescent="0.2">
      <c r="BO723" s="4"/>
    </row>
    <row r="724" spans="67:67" x14ac:dyDescent="0.2">
      <c r="BO724" s="4"/>
    </row>
    <row r="725" spans="67:67" x14ac:dyDescent="0.2">
      <c r="BO725" s="4"/>
    </row>
    <row r="726" spans="67:67" x14ac:dyDescent="0.2">
      <c r="BO726" s="4"/>
    </row>
    <row r="727" spans="67:67" x14ac:dyDescent="0.2">
      <c r="BO727" s="4"/>
    </row>
    <row r="728" spans="67:67" x14ac:dyDescent="0.2">
      <c r="BO728" s="4"/>
    </row>
    <row r="729" spans="67:67" x14ac:dyDescent="0.2">
      <c r="BO729" s="4"/>
    </row>
    <row r="730" spans="67:67" x14ac:dyDescent="0.2">
      <c r="BO730" s="4"/>
    </row>
    <row r="731" spans="67:67" x14ac:dyDescent="0.2">
      <c r="BO731" s="4"/>
    </row>
    <row r="732" spans="67:67" x14ac:dyDescent="0.2">
      <c r="BO732" s="4"/>
    </row>
    <row r="733" spans="67:67" x14ac:dyDescent="0.2">
      <c r="BO733" s="4"/>
    </row>
    <row r="734" spans="67:67" x14ac:dyDescent="0.2">
      <c r="BO734" s="4"/>
    </row>
    <row r="735" spans="67:67" x14ac:dyDescent="0.2">
      <c r="BO735" s="4"/>
    </row>
    <row r="736" spans="67:67" x14ac:dyDescent="0.2">
      <c r="BO736" s="4"/>
    </row>
    <row r="737" spans="67:67" x14ac:dyDescent="0.2">
      <c r="BO737" s="4"/>
    </row>
    <row r="738" spans="67:67" x14ac:dyDescent="0.2">
      <c r="BO738" s="4"/>
    </row>
    <row r="739" spans="67:67" x14ac:dyDescent="0.2">
      <c r="BO739" s="4"/>
    </row>
    <row r="740" spans="67:67" x14ac:dyDescent="0.2">
      <c r="BO740" s="4"/>
    </row>
    <row r="741" spans="67:67" x14ac:dyDescent="0.2">
      <c r="BO741" s="4"/>
    </row>
    <row r="742" spans="67:67" x14ac:dyDescent="0.2">
      <c r="BO742" s="4"/>
    </row>
    <row r="743" spans="67:67" x14ac:dyDescent="0.2">
      <c r="BO743" s="4"/>
    </row>
    <row r="744" spans="67:67" x14ac:dyDescent="0.2">
      <c r="BO744" s="4"/>
    </row>
    <row r="745" spans="67:67" x14ac:dyDescent="0.2">
      <c r="BO745" s="4"/>
    </row>
    <row r="746" spans="67:67" x14ac:dyDescent="0.2">
      <c r="BO746" s="4"/>
    </row>
    <row r="747" spans="67:67" x14ac:dyDescent="0.2">
      <c r="BO747" s="4"/>
    </row>
    <row r="748" spans="67:67" x14ac:dyDescent="0.2">
      <c r="BO748" s="4"/>
    </row>
    <row r="749" spans="67:67" x14ac:dyDescent="0.2">
      <c r="BO749" s="4"/>
    </row>
    <row r="750" spans="67:67" x14ac:dyDescent="0.2">
      <c r="BO750" s="4"/>
    </row>
    <row r="751" spans="67:67" x14ac:dyDescent="0.2">
      <c r="BO751" s="4"/>
    </row>
    <row r="752" spans="67:67" x14ac:dyDescent="0.2">
      <c r="BO752" s="4"/>
    </row>
    <row r="753" spans="67:67" x14ac:dyDescent="0.2">
      <c r="BO753" s="4"/>
    </row>
    <row r="754" spans="67:67" x14ac:dyDescent="0.2">
      <c r="BO754" s="4"/>
    </row>
    <row r="755" spans="67:67" x14ac:dyDescent="0.2">
      <c r="BO755" s="4"/>
    </row>
    <row r="756" spans="67:67" x14ac:dyDescent="0.2">
      <c r="BO756" s="4"/>
    </row>
    <row r="757" spans="67:67" x14ac:dyDescent="0.2">
      <c r="BO757" s="4"/>
    </row>
    <row r="758" spans="67:67" x14ac:dyDescent="0.2">
      <c r="BO758" s="4"/>
    </row>
    <row r="759" spans="67:67" x14ac:dyDescent="0.2">
      <c r="BO759" s="4"/>
    </row>
    <row r="760" spans="67:67" x14ac:dyDescent="0.2">
      <c r="BO760" s="4"/>
    </row>
    <row r="761" spans="67:67" x14ac:dyDescent="0.2">
      <c r="BO761" s="4"/>
    </row>
    <row r="762" spans="67:67" x14ac:dyDescent="0.2">
      <c r="BO762" s="4"/>
    </row>
  </sheetData>
  <sortState ref="S111:Y152">
    <sortCondition ref="S111:S152"/>
  </sortState>
  <phoneticPr fontId="0" type="noConversion"/>
  <pageMargins left="0.75" right="0.75" top="1" bottom="1" header="0.5" footer="0.5"/>
  <pageSetup scale="45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DF41574-193A-4A30-8913-011CA4A0E4F4}"/>
</file>

<file path=customXml/itemProps2.xml><?xml version="1.0" encoding="utf-8"?>
<ds:datastoreItem xmlns:ds="http://schemas.openxmlformats.org/officeDocument/2006/customXml" ds:itemID="{2155CD14-B3DC-4D75-AA11-CB4E3873B52B}"/>
</file>

<file path=customXml/itemProps3.xml><?xml version="1.0" encoding="utf-8"?>
<ds:datastoreItem xmlns:ds="http://schemas.openxmlformats.org/officeDocument/2006/customXml" ds:itemID="{1B26A101-1FA8-450A-95F3-5BC0B77558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1A2</vt:lpstr>
      <vt:lpstr>'1A2'!Print_Area</vt:lpstr>
    </vt:vector>
  </TitlesOfParts>
  <Company>mdp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</dc:creator>
  <cp:lastModifiedBy>Jesse Ash</cp:lastModifiedBy>
  <cp:lastPrinted>2019-03-05T14:20:24Z</cp:lastPrinted>
  <dcterms:created xsi:type="dcterms:W3CDTF">2003-04-24T14:06:32Z</dcterms:created>
  <dcterms:modified xsi:type="dcterms:W3CDTF">2019-03-05T14:20:45Z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