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kundi\Documents\"/>
    </mc:Choice>
  </mc:AlternateContent>
  <bookViews>
    <workbookView xWindow="360" yWindow="315" windowWidth="14940" windowHeight="8640"/>
  </bookViews>
  <sheets>
    <sheet name="1A1" sheetId="1" r:id="rId1"/>
  </sheets>
  <definedNames>
    <definedName name="_xlnm.Print_Area" localSheetId="0">'1A1'!$C$2:$R$82</definedName>
  </definedNames>
  <calcPr calcId="171027"/>
</workbook>
</file>

<file path=xl/calcChain.xml><?xml version="1.0" encoding="utf-8"?>
<calcChain xmlns="http://schemas.openxmlformats.org/spreadsheetml/2006/main">
  <c r="K69" i="1" l="1"/>
  <c r="K67" i="1"/>
  <c r="K66" i="1"/>
  <c r="K62" i="1"/>
  <c r="K60" i="1"/>
  <c r="K58" i="1"/>
  <c r="K56" i="1"/>
  <c r="K50" i="1"/>
  <c r="K49" i="1"/>
  <c r="K43" i="1"/>
  <c r="R42" i="1"/>
  <c r="Q42" i="1"/>
  <c r="K42" i="1"/>
  <c r="K41" i="1"/>
  <c r="J40" i="1"/>
  <c r="K40" i="1" s="1"/>
  <c r="I40" i="1"/>
  <c r="G40" i="1"/>
  <c r="F40" i="1"/>
  <c r="E40" i="1"/>
  <c r="K38" i="1"/>
  <c r="K37" i="1"/>
  <c r="K36" i="1"/>
  <c r="J35" i="1"/>
  <c r="K35" i="1" s="1"/>
  <c r="I35" i="1"/>
  <c r="G35" i="1"/>
  <c r="F35" i="1"/>
  <c r="E35" i="1"/>
  <c r="R33" i="1"/>
  <c r="Q33" i="1"/>
  <c r="K33" i="1"/>
  <c r="R32" i="1"/>
  <c r="Q32" i="1"/>
  <c r="K32" i="1"/>
  <c r="K31" i="1"/>
  <c r="K30" i="1"/>
  <c r="K29" i="1"/>
  <c r="R28" i="1"/>
  <c r="Q28" i="1"/>
  <c r="K28" i="1"/>
  <c r="P27" i="1"/>
  <c r="R27" i="1" s="1"/>
  <c r="O27" i="1"/>
  <c r="N27" i="1"/>
  <c r="J27" i="1"/>
  <c r="K27" i="1" s="1"/>
  <c r="I27" i="1"/>
  <c r="G27" i="1"/>
  <c r="F27" i="1"/>
  <c r="E27" i="1"/>
  <c r="P24" i="1"/>
  <c r="O24" i="1"/>
  <c r="N24" i="1"/>
  <c r="J24" i="1"/>
  <c r="K24" i="1" s="1"/>
  <c r="I24" i="1"/>
  <c r="G24" i="1"/>
  <c r="F24" i="1"/>
  <c r="E24" i="1"/>
  <c r="P23" i="1"/>
  <c r="R23" i="1" s="1"/>
  <c r="O23" i="1"/>
  <c r="O21" i="1" s="1"/>
  <c r="N23" i="1"/>
  <c r="J23" i="1"/>
  <c r="K23" i="1" s="1"/>
  <c r="I23" i="1"/>
  <c r="G23" i="1"/>
  <c r="F23" i="1"/>
  <c r="E23" i="1"/>
  <c r="P22" i="1"/>
  <c r="P21" i="1" s="1"/>
  <c r="O22" i="1"/>
  <c r="N22" i="1"/>
  <c r="K22" i="1"/>
  <c r="J22" i="1"/>
  <c r="I22" i="1"/>
  <c r="G22" i="1"/>
  <c r="F22" i="1"/>
  <c r="F21" i="1" s="1"/>
  <c r="E22" i="1"/>
  <c r="E21" i="1" s="1"/>
  <c r="E17" i="1" s="1"/>
  <c r="N21" i="1"/>
  <c r="I21" i="1"/>
  <c r="G21" i="1"/>
  <c r="P20" i="1"/>
  <c r="R20" i="1" s="1"/>
  <c r="O20" i="1"/>
  <c r="N20" i="1"/>
  <c r="J20" i="1"/>
  <c r="I20" i="1"/>
  <c r="K20" i="1" s="1"/>
  <c r="G20" i="1"/>
  <c r="F20" i="1"/>
  <c r="E20" i="1"/>
  <c r="R19" i="1"/>
  <c r="Q19" i="1"/>
  <c r="P19" i="1"/>
  <c r="O19" i="1"/>
  <c r="N19" i="1"/>
  <c r="N17" i="1" s="1"/>
  <c r="J19" i="1"/>
  <c r="K19" i="1" s="1"/>
  <c r="I19" i="1"/>
  <c r="G19" i="1"/>
  <c r="G17" i="1" s="1"/>
  <c r="F19" i="1"/>
  <c r="F17" i="1" s="1"/>
  <c r="E19" i="1"/>
  <c r="R15" i="1"/>
  <c r="Q15" i="1"/>
  <c r="K15" i="1"/>
  <c r="R21" i="1" l="1"/>
  <c r="Q21" i="1"/>
  <c r="P17" i="1"/>
  <c r="O17" i="1"/>
  <c r="Q23" i="1"/>
  <c r="J21" i="1"/>
  <c r="Q20" i="1"/>
  <c r="Q27" i="1"/>
  <c r="I17" i="1"/>
  <c r="R17" i="1" l="1"/>
  <c r="Q17" i="1"/>
  <c r="K21" i="1"/>
  <c r="J17" i="1"/>
  <c r="K17" i="1" s="1"/>
</calcChain>
</file>

<file path=xl/sharedStrings.xml><?xml version="1.0" encoding="utf-8"?>
<sst xmlns="http://schemas.openxmlformats.org/spreadsheetml/2006/main" count="83" uniqueCount="74">
  <si>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</si>
  <si>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</si>
  <si>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</si>
  <si>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</si>
  <si>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</si>
  <si>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</si>
  <si>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</si>
  <si>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</si>
  <si>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</si>
  <si>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</si>
  <si>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</si>
  <si>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</si>
  <si>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</si>
  <si>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</si>
  <si>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</si>
  <si>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</si>
  <si>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</si>
  <si>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</si>
  <si>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</si>
  <si>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</si>
  <si>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</si>
  <si>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</si>
  <si>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</si>
  <si>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</si>
  <si>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</si>
  <si>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</si>
  <si>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</si>
  <si>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</si>
  <si>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</si>
  <si>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</si>
  <si>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</si>
  <si>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</si>
  <si>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</si>
  <si>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</si>
  <si>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</si>
  <si>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</si>
  <si>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</si>
  <si>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</si>
  <si>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r>
      <t>ALL NEW CONSTRUCTION</t>
    </r>
    <r>
      <rPr>
        <b/>
        <sz val="8"/>
        <rFont val="Arial"/>
        <family val="2"/>
      </rPr>
      <t>(1)</t>
    </r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</si>
  <si>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</si>
  <si>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</si>
  <si>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</si>
  <si>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</si>
  <si>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</si>
  <si>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</si>
  <si>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</si>
  <si>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</si>
  <si>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</si>
  <si>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</si>
  <si>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</si>
  <si>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</si>
  <si>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</si>
  <si>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</si>
  <si>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</si>
  <si>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</si>
  <si>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</si>
  <si>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</si>
  <si>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</si>
  <si>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</si>
  <si>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</si>
  <si>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</si>
  <si>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</si>
  <si>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</si>
  <si>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</si>
  <si>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</si>
  <si>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</si>
  <si>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</si>
  <si>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</si>
  <si>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</si>
  <si>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</si>
  <si>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</si>
  <si>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</si>
  <si>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</si>
  <si>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NEW HOUSING CONSTRUCTION AND VALUE : 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</si>
</sst>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9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4"/>
      <color rgb="FFFF0000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41" fontId="0" fillId="0" borderId="0" xfId="0" applyNumberFormat="1"/>
    <xf numFmtId="0" fontId="1" fillId="0" borderId="0" xfId="0" applyFont="1"/>
    <xf numFmtId="0" fontId="2" fillId="0" borderId="0" xfId="0" applyFont="1"/>
    <xf numFmtId="42" fontId="0" fillId="0" borderId="0" xfId="0" applyNumberFormat="1"/>
    <xf numFmtId="42" fontId="1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7" fillId="0" borderId="0" xfId="0" applyFont="1" applyFill="1"/>
    <xf numFmtId="49" fontId="8" fillId="0" borderId="0" xfId="0" applyNumberFormat="1" applyFont="1"/>
    <xf numFmtId="49" fontId="15" fillId="0" borderId="0" xfId="0" applyNumberFormat="1" applyFont="1"/>
    <xf numFmtId="0" fontId="15" fillId="0" borderId="0" xfId="0" applyFont="1"/>
    <xf numFmtId="3" fontId="2" fillId="0" borderId="0" xfId="0" applyNumberFormat="1" applyFont="1"/>
    <xf numFmtId="0" fontId="16" fillId="0" borderId="0" xfId="0" applyFont="1"/>
    <xf numFmtId="41" fontId="16" fillId="0" borderId="0" xfId="0" applyNumberFormat="1" applyFont="1"/>
    <xf numFmtId="3" fontId="1" fillId="0" borderId="0" xfId="0" applyNumberFormat="1" applyFont="1"/>
    <xf numFmtId="41" fontId="2" fillId="0" borderId="2" xfId="0" applyNumberFormat="1" applyFont="1" applyBorder="1" applyAlignment="1">
      <alignment horizontal="centerContinuous"/>
    </xf>
    <xf numFmtId="42" fontId="2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/>
    <xf numFmtId="0" fontId="0" fillId="0" borderId="4" xfId="0" applyBorder="1"/>
    <xf numFmtId="41" fontId="0" fillId="0" borderId="4" xfId="0" applyNumberFormat="1" applyBorder="1"/>
    <xf numFmtId="42" fontId="0" fillId="0" borderId="4" xfId="0" applyNumberFormat="1" applyBorder="1"/>
    <xf numFmtId="0" fontId="0" fillId="0" borderId="4" xfId="0" applyNumberFormat="1" applyBorder="1" applyAlignment="1">
      <alignment horizontal="center"/>
    </xf>
    <xf numFmtId="42" fontId="0" fillId="0" borderId="5" xfId="0" applyNumberFormat="1" applyBorder="1"/>
    <xf numFmtId="3" fontId="2" fillId="0" borderId="6" xfId="0" applyNumberFormat="1" applyFont="1" applyBorder="1"/>
    <xf numFmtId="42" fontId="1" fillId="0" borderId="7" xfId="0" applyNumberFormat="1" applyFont="1" applyBorder="1" applyAlignment="1">
      <alignment horizontal="centerContinuous"/>
    </xf>
    <xf numFmtId="42" fontId="0" fillId="0" borderId="8" xfId="0" applyNumberFormat="1" applyBorder="1"/>
    <xf numFmtId="42" fontId="2" fillId="0" borderId="7" xfId="0" applyNumberFormat="1" applyFont="1" applyBorder="1" applyAlignment="1">
      <alignment horizontal="centerContinuous"/>
    </xf>
    <xf numFmtId="42" fontId="2" fillId="0" borderId="8" xfId="0" applyNumberFormat="1" applyFont="1" applyBorder="1"/>
    <xf numFmtId="42" fontId="2" fillId="0" borderId="8" xfId="0" applyNumberFormat="1" applyFont="1" applyBorder="1" applyAlignment="1">
      <alignment horizontal="center"/>
    </xf>
    <xf numFmtId="3" fontId="0" fillId="0" borderId="6" xfId="0" applyNumberFormat="1" applyBorder="1"/>
    <xf numFmtId="41" fontId="9" fillId="0" borderId="6" xfId="0" applyNumberFormat="1" applyFont="1" applyBorder="1"/>
    <xf numFmtId="3" fontId="8" fillId="0" borderId="6" xfId="0" applyNumberFormat="1" applyFont="1" applyBorder="1"/>
    <xf numFmtId="0" fontId="8" fillId="0" borderId="6" xfId="0" applyFont="1" applyBorder="1"/>
    <xf numFmtId="3" fontId="11" fillId="0" borderId="6" xfId="0" applyNumberFormat="1" applyFont="1" applyBorder="1"/>
    <xf numFmtId="0" fontId="13" fillId="0" borderId="6" xfId="0" applyFont="1" applyBorder="1"/>
    <xf numFmtId="3" fontId="13" fillId="0" borderId="6" xfId="0" applyNumberFormat="1" applyFont="1" applyBorder="1"/>
    <xf numFmtId="0" fontId="14" fillId="0" borderId="6" xfId="0" applyFont="1" applyBorder="1"/>
    <xf numFmtId="42" fontId="0" fillId="0" borderId="6" xfId="0" applyNumberFormat="1" applyBorder="1"/>
    <xf numFmtId="0" fontId="14" fillId="0" borderId="9" xfId="0" applyFont="1" applyBorder="1"/>
    <xf numFmtId="0" fontId="0" fillId="0" borderId="1" xfId="0" applyBorder="1"/>
    <xf numFmtId="41" fontId="0" fillId="0" borderId="1" xfId="0" applyNumberFormat="1" applyBorder="1"/>
    <xf numFmtId="42" fontId="0" fillId="0" borderId="1" xfId="0" applyNumberFormat="1" applyBorder="1"/>
    <xf numFmtId="0" fontId="0" fillId="0" borderId="1" xfId="0" applyNumberFormat="1" applyBorder="1" applyAlignment="1">
      <alignment horizontal="center"/>
    </xf>
    <xf numFmtId="42" fontId="0" fillId="0" borderId="10" xfId="0" applyNumberFormat="1" applyBorder="1"/>
    <xf numFmtId="41" fontId="17" fillId="0" borderId="0" xfId="0" applyNumberFormat="1" applyFont="1" applyBorder="1" applyAlignment="1">
      <alignment horizontal="center"/>
    </xf>
    <xf numFmtId="42" fontId="17" fillId="0" borderId="0" xfId="0" applyNumberFormat="1" applyFont="1" applyBorder="1" applyAlignment="1">
      <alignment horizontal="center"/>
    </xf>
    <xf numFmtId="42" fontId="17" fillId="0" borderId="8" xfId="0" applyNumberFormat="1" applyFont="1" applyBorder="1" applyAlignment="1">
      <alignment horizontal="center"/>
    </xf>
    <xf numFmtId="3" fontId="17" fillId="0" borderId="6" xfId="0" applyNumberFormat="1" applyFont="1" applyBorder="1" applyAlignment="1">
      <alignment horizontal="center"/>
    </xf>
    <xf numFmtId="0" fontId="18" fillId="0" borderId="0" xfId="0" applyFont="1"/>
    <xf numFmtId="4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4"/>
  <sheetViews>
    <sheetView tabSelected="1" topLeftCell="A48" workbookViewId="0">
      <selection activeCell="C2" sqref="C2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4" bestFit="1" customWidth="1"/>
    <col min="8" max="8" width="4.28515625" style="1" customWidth="1"/>
    <col min="9" max="9" width="7.85546875" style="1" bestFit="1" customWidth="1"/>
    <col min="10" max="10" width="15.14062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6" width="14" style="4" bestFit="1" customWidth="1"/>
    <col min="17" max="17" width="13.42578125" style="4" bestFit="1" customWidth="1"/>
    <col min="18" max="18" width="11" style="4" bestFit="1" customWidth="1"/>
    <col min="19" max="19" width="9.140625" style="1"/>
  </cols>
  <sheetData>
    <row r="2" spans="1:19" ht="18" x14ac:dyDescent="0.25">
      <c r="A2" s="19"/>
      <c r="B2" s="8"/>
      <c r="C2" s="3" t="s">
        <v>0</v>
      </c>
      <c r="D2" s="2"/>
      <c r="E2" s="6"/>
      <c r="F2" s="6"/>
      <c r="G2" s="5"/>
      <c r="S2"/>
    </row>
    <row r="3" spans="1:19" ht="18" x14ac:dyDescent="0.25">
      <c r="B3" s="23"/>
      <c r="C3" s="26" t="s">
        <v>73</v>
      </c>
      <c r="D3" s="24"/>
      <c r="E3" s="25"/>
      <c r="F3" s="25"/>
      <c r="G3" s="5"/>
      <c r="S3"/>
    </row>
    <row r="4" spans="1:19" ht="13.5" thickBot="1" x14ac:dyDescent="0.25">
      <c r="B4" s="23"/>
      <c r="C4" s="23"/>
      <c r="S4"/>
    </row>
    <row r="5" spans="1:19" ht="13.5" thickTop="1" x14ac:dyDescent="0.2">
      <c r="B5" s="23"/>
      <c r="C5" s="48"/>
      <c r="D5" s="49"/>
      <c r="E5" s="50"/>
      <c r="F5" s="50"/>
      <c r="G5" s="51"/>
      <c r="H5" s="50"/>
      <c r="I5" s="50"/>
      <c r="J5" s="51"/>
      <c r="K5" s="51"/>
      <c r="L5" s="52"/>
      <c r="M5" s="50"/>
      <c r="N5" s="50"/>
      <c r="O5" s="50"/>
      <c r="P5" s="51"/>
      <c r="Q5" s="51"/>
      <c r="R5" s="53"/>
      <c r="S5"/>
    </row>
    <row r="6" spans="1:19" ht="18" x14ac:dyDescent="0.25">
      <c r="B6" s="23"/>
      <c r="C6" s="54"/>
      <c r="D6" s="30"/>
      <c r="E6" s="45" t="s">
        <v>72</v>
      </c>
      <c r="F6" s="45"/>
      <c r="G6" s="46"/>
      <c r="H6" s="45"/>
      <c r="I6" s="45"/>
      <c r="J6" s="46"/>
      <c r="K6" s="46"/>
      <c r="L6" s="47"/>
      <c r="M6" s="45"/>
      <c r="N6" s="45"/>
      <c r="O6" s="45"/>
      <c r="P6" s="46"/>
      <c r="Q6" s="46"/>
      <c r="R6" s="55"/>
      <c r="S6"/>
    </row>
    <row r="7" spans="1:19" x14ac:dyDescent="0.2">
      <c r="B7" s="23"/>
      <c r="C7" s="54"/>
      <c r="D7" s="30"/>
      <c r="E7" s="31"/>
      <c r="F7" s="31"/>
      <c r="G7" s="32"/>
      <c r="H7" s="33"/>
      <c r="I7" s="33"/>
      <c r="J7" s="34"/>
      <c r="K7" s="34"/>
      <c r="L7" s="35"/>
      <c r="M7" s="33"/>
      <c r="N7" s="33"/>
      <c r="O7" s="33"/>
      <c r="P7" s="34"/>
      <c r="Q7" s="34"/>
      <c r="R7" s="56"/>
      <c r="S7"/>
    </row>
    <row r="8" spans="1:19" x14ac:dyDescent="0.2">
      <c r="B8" s="23"/>
      <c r="C8" s="54"/>
      <c r="D8" s="30"/>
      <c r="E8" s="31"/>
      <c r="F8" s="31"/>
      <c r="G8" s="32"/>
      <c r="H8" s="33"/>
      <c r="I8" s="33"/>
      <c r="J8" s="34"/>
      <c r="K8" s="34"/>
      <c r="L8" s="35"/>
      <c r="M8" s="33"/>
      <c r="N8" s="33"/>
      <c r="O8" s="33"/>
      <c r="P8" s="34"/>
      <c r="Q8" s="34"/>
      <c r="R8" s="56"/>
      <c r="S8"/>
    </row>
    <row r="9" spans="1:19" x14ac:dyDescent="0.2">
      <c r="B9" s="23"/>
      <c r="C9" s="54"/>
      <c r="D9" s="36"/>
      <c r="E9" s="27" t="s">
        <v>38</v>
      </c>
      <c r="F9" s="27"/>
      <c r="G9" s="28"/>
      <c r="H9" s="37"/>
      <c r="I9" s="27" t="s">
        <v>1</v>
      </c>
      <c r="J9" s="28"/>
      <c r="K9" s="28"/>
      <c r="L9" s="29"/>
      <c r="M9" s="38"/>
      <c r="N9" s="27" t="s">
        <v>2</v>
      </c>
      <c r="O9" s="27"/>
      <c r="P9" s="28"/>
      <c r="Q9" s="28"/>
      <c r="R9" s="57"/>
      <c r="S9"/>
    </row>
    <row r="10" spans="1:19" x14ac:dyDescent="0.2">
      <c r="B10" s="23"/>
      <c r="C10" s="54"/>
      <c r="D10" s="36"/>
      <c r="E10" s="37"/>
      <c r="F10" s="37"/>
      <c r="G10" s="39"/>
      <c r="H10" s="37"/>
      <c r="I10" s="37"/>
      <c r="J10" s="39"/>
      <c r="K10" s="39"/>
      <c r="L10" s="40" t="s">
        <v>9</v>
      </c>
      <c r="M10" s="41"/>
      <c r="N10" s="37"/>
      <c r="O10" s="37"/>
      <c r="P10" s="39"/>
      <c r="Q10" s="39"/>
      <c r="R10" s="58"/>
      <c r="S10"/>
    </row>
    <row r="11" spans="1:19" x14ac:dyDescent="0.2">
      <c r="B11" s="23"/>
      <c r="C11" s="54"/>
      <c r="D11" s="36"/>
      <c r="E11" s="41"/>
      <c r="F11" s="41"/>
      <c r="G11" s="42"/>
      <c r="H11" s="37"/>
      <c r="I11" s="37"/>
      <c r="J11" s="39"/>
      <c r="K11" s="39"/>
      <c r="L11" s="40" t="s">
        <v>12</v>
      </c>
      <c r="M11" s="41"/>
      <c r="N11" s="41"/>
      <c r="O11" s="41"/>
      <c r="P11" s="42"/>
      <c r="Q11" s="28" t="s">
        <v>3</v>
      </c>
      <c r="R11" s="57"/>
      <c r="S11"/>
    </row>
    <row r="12" spans="1:19" x14ac:dyDescent="0.2">
      <c r="B12" s="23"/>
      <c r="C12" s="54"/>
      <c r="D12" s="36"/>
      <c r="E12" s="41"/>
      <c r="F12" s="41"/>
      <c r="G12" s="42"/>
      <c r="H12" s="37"/>
      <c r="I12" s="41"/>
      <c r="J12" s="42" t="s">
        <v>4</v>
      </c>
      <c r="K12" s="42" t="s">
        <v>5</v>
      </c>
      <c r="L12" s="40" t="s">
        <v>11</v>
      </c>
      <c r="M12" s="41"/>
      <c r="N12" s="41" t="s">
        <v>4</v>
      </c>
      <c r="O12" s="41"/>
      <c r="P12" s="42"/>
      <c r="Q12" s="42"/>
      <c r="R12" s="59"/>
      <c r="S12"/>
    </row>
    <row r="13" spans="1:19" s="3" customFormat="1" ht="15" x14ac:dyDescent="0.35">
      <c r="B13" s="23">
        <v>1</v>
      </c>
      <c r="C13" s="78" t="s">
        <v>6</v>
      </c>
      <c r="D13" s="36"/>
      <c r="E13" s="75" t="s">
        <v>7</v>
      </c>
      <c r="F13" s="75" t="s">
        <v>8</v>
      </c>
      <c r="G13" s="76" t="s">
        <v>9</v>
      </c>
      <c r="H13" s="37"/>
      <c r="I13" s="75" t="s">
        <v>8</v>
      </c>
      <c r="J13" s="76" t="s">
        <v>9</v>
      </c>
      <c r="K13" s="76" t="s">
        <v>9</v>
      </c>
      <c r="L13" s="40" t="s">
        <v>13</v>
      </c>
      <c r="M13" s="41"/>
      <c r="N13" s="79" t="s">
        <v>7</v>
      </c>
      <c r="O13" s="75" t="s">
        <v>8</v>
      </c>
      <c r="P13" s="76" t="s">
        <v>9</v>
      </c>
      <c r="Q13" s="76" t="s">
        <v>10</v>
      </c>
      <c r="R13" s="77" t="s">
        <v>11</v>
      </c>
    </row>
    <row r="14" spans="1:19" x14ac:dyDescent="0.2">
      <c r="B14" s="23">
        <v>2</v>
      </c>
      <c r="C14" s="60"/>
      <c r="D14" s="36"/>
      <c r="E14" s="33"/>
      <c r="F14" s="41"/>
      <c r="G14" s="42"/>
      <c r="H14" s="37"/>
      <c r="I14" s="41"/>
      <c r="J14" s="42"/>
      <c r="K14" s="42"/>
      <c r="L14" s="40"/>
      <c r="M14" s="41"/>
      <c r="N14" s="41"/>
      <c r="O14" s="41"/>
      <c r="P14" s="42"/>
      <c r="Q14" s="42"/>
      <c r="R14" s="59"/>
      <c r="S14"/>
    </row>
    <row r="15" spans="1:19" ht="15.75" x14ac:dyDescent="0.25">
      <c r="B15" s="23">
        <v>3</v>
      </c>
      <c r="C15" s="61" t="s">
        <v>42</v>
      </c>
      <c r="D15" s="43"/>
      <c r="E15" s="1">
        <v>990</v>
      </c>
      <c r="F15" s="1">
        <v>1360</v>
      </c>
      <c r="G15" s="4">
        <v>270874000</v>
      </c>
      <c r="H15"/>
      <c r="I15" s="1">
        <v>983</v>
      </c>
      <c r="J15" s="4">
        <v>226475000</v>
      </c>
      <c r="K15" s="4">
        <f>(J15/I15)</f>
        <v>230391.65818921669</v>
      </c>
      <c r="L15"/>
      <c r="M15"/>
      <c r="N15" s="1">
        <v>6</v>
      </c>
      <c r="O15" s="1">
        <v>375</v>
      </c>
      <c r="P15" s="4">
        <v>44324000</v>
      </c>
      <c r="Q15" s="4">
        <f>(P15/N15)</f>
        <v>7387333.333333333</v>
      </c>
      <c r="R15" s="56">
        <f>(P15/O15)</f>
        <v>118197.33333333333</v>
      </c>
      <c r="S15"/>
    </row>
    <row r="16" spans="1:19" ht="15" x14ac:dyDescent="0.25">
      <c r="B16" s="23">
        <v>4</v>
      </c>
      <c r="C16" s="62"/>
      <c r="D16" s="44"/>
      <c r="L16" s="80"/>
      <c r="R16" s="56"/>
      <c r="S16"/>
    </row>
    <row r="17" spans="2:19" ht="15" x14ac:dyDescent="0.25">
      <c r="B17" s="23">
        <v>5</v>
      </c>
      <c r="C17" s="63" t="s">
        <v>43</v>
      </c>
      <c r="D17" s="44"/>
      <c r="E17" s="1">
        <f>(E19+E20+E21)</f>
        <v>972</v>
      </c>
      <c r="F17" s="1">
        <f>(F19+F20+F21)</f>
        <v>1342</v>
      </c>
      <c r="G17" s="4">
        <f>(G19+G20+G21)</f>
        <v>266130798</v>
      </c>
      <c r="I17" s="1">
        <f>(I19+I20+I21)</f>
        <v>965</v>
      </c>
      <c r="J17" s="4">
        <f>(J19+J20+J21)</f>
        <v>221732261</v>
      </c>
      <c r="K17" s="4">
        <f>(J17/I17)</f>
        <v>229774.36373056995</v>
      </c>
      <c r="L17" s="80"/>
      <c r="N17" s="1">
        <f>(N19+N20+N21)</f>
        <v>6</v>
      </c>
      <c r="O17" s="1">
        <f>(O19+O20+O21)</f>
        <v>375</v>
      </c>
      <c r="P17" s="4">
        <f>(P19+P20+P21)</f>
        <v>44323537</v>
      </c>
      <c r="Q17" s="4">
        <f>(P17/N17)</f>
        <v>7387256.166666667</v>
      </c>
      <c r="R17" s="56">
        <f>(P17/O17)</f>
        <v>118196.09866666667</v>
      </c>
      <c r="S17"/>
    </row>
    <row r="18" spans="2:19" ht="15" x14ac:dyDescent="0.25">
      <c r="B18" s="23">
        <v>6</v>
      </c>
      <c r="C18" s="62"/>
      <c r="D18" s="44"/>
      <c r="L18" s="80"/>
      <c r="R18" s="56"/>
      <c r="S18"/>
    </row>
    <row r="19" spans="2:19" ht="15" x14ac:dyDescent="0.25">
      <c r="B19" s="23">
        <v>7</v>
      </c>
      <c r="C19" s="64" t="s">
        <v>44</v>
      </c>
      <c r="D19" s="44"/>
      <c r="E19" s="1">
        <f>(E28+E29+E37+E38)</f>
        <v>468</v>
      </c>
      <c r="F19" s="1">
        <f>(F28+F29+F37+F38)</f>
        <v>477</v>
      </c>
      <c r="G19" s="4">
        <f>(G28+G29+G37+G38)</f>
        <v>108090986</v>
      </c>
      <c r="I19" s="1">
        <f>(I28+I29+I37+I38)</f>
        <v>467</v>
      </c>
      <c r="J19" s="4">
        <f>(J28+J29+J37+J38)</f>
        <v>107841394</v>
      </c>
      <c r="K19" s="4">
        <f t="shared" ref="K19:K24" si="0">(J19/I19)</f>
        <v>230923.75588865095</v>
      </c>
      <c r="L19" s="80"/>
      <c r="N19" s="1">
        <f>(N28+N29+N37+N38)</f>
        <v>1</v>
      </c>
      <c r="O19" s="1">
        <f>(O28+O29+O37+O38)</f>
        <v>10</v>
      </c>
      <c r="P19" s="4">
        <f>(P28+P29+P37+P38)</f>
        <v>249592</v>
      </c>
      <c r="Q19" s="4">
        <f t="shared" ref="Q19:Q21" si="1">(P19/N19)</f>
        <v>249592</v>
      </c>
      <c r="R19" s="56">
        <f t="shared" ref="R19:R21" si="2">(P19/O19)</f>
        <v>24959.200000000001</v>
      </c>
      <c r="S19"/>
    </row>
    <row r="20" spans="2:19" ht="15" x14ac:dyDescent="0.25">
      <c r="B20" s="23">
        <v>8</v>
      </c>
      <c r="C20" s="64" t="s">
        <v>45</v>
      </c>
      <c r="D20" s="44"/>
      <c r="E20" s="1">
        <f>(E30+E31+E32+E36+E41+E42+E43+E56+E60)</f>
        <v>445</v>
      </c>
      <c r="F20" s="1">
        <f>(F30+F31+F32+F36+F41+F42+F43+F56+F60)</f>
        <v>748</v>
      </c>
      <c r="G20" s="4">
        <f>(G30+G31+G32+G36+G41+G42+G43+G56+G60)</f>
        <v>134794757</v>
      </c>
      <c r="I20" s="1">
        <f>(I30+I31+I32+I36+I41+I42+I43+I56+I60)</f>
        <v>442</v>
      </c>
      <c r="J20" s="4">
        <f>(J30+J31+J32+J36+J41+J42+J43+J56+J60)</f>
        <v>102835287</v>
      </c>
      <c r="K20" s="4">
        <f t="shared" si="0"/>
        <v>232659.02036199096</v>
      </c>
      <c r="L20" s="80"/>
      <c r="N20" s="1">
        <f>(N30+N31+N32+N36+N41+N42+N43+N56+N60)</f>
        <v>3</v>
      </c>
      <c r="O20" s="1">
        <f>(O30+O31+O32+O36+O41+O42+O43+O56+O60)</f>
        <v>306</v>
      </c>
      <c r="P20" s="4">
        <f>(P30+P31+P32+P36+P41+P42+P43+P56+P60)</f>
        <v>31959470</v>
      </c>
      <c r="Q20" s="4">
        <f t="shared" si="1"/>
        <v>10653156.666666666</v>
      </c>
      <c r="R20" s="56">
        <f t="shared" si="2"/>
        <v>104442.71241830065</v>
      </c>
      <c r="S20"/>
    </row>
    <row r="21" spans="2:19" ht="15" x14ac:dyDescent="0.25">
      <c r="B21" s="23">
        <v>9</v>
      </c>
      <c r="C21" s="64" t="s">
        <v>46</v>
      </c>
      <c r="D21" s="44"/>
      <c r="E21" s="1">
        <f>(E22+E23+E24)</f>
        <v>59</v>
      </c>
      <c r="F21" s="1">
        <f>(F22+F23+F24)</f>
        <v>117</v>
      </c>
      <c r="G21" s="4">
        <f>(G22+G23+G24)</f>
        <v>23245055</v>
      </c>
      <c r="I21" s="1">
        <f>(I22+I23+I24)</f>
        <v>56</v>
      </c>
      <c r="J21" s="4">
        <f>(J22+J23+J24)</f>
        <v>11055580</v>
      </c>
      <c r="K21" s="4">
        <f t="shared" si="0"/>
        <v>197421.07142857142</v>
      </c>
      <c r="L21" s="80"/>
      <c r="N21" s="1">
        <f>(N22+N23+N24)</f>
        <v>2</v>
      </c>
      <c r="O21" s="1">
        <f>(O22+O23+O24)</f>
        <v>59</v>
      </c>
      <c r="P21" s="4">
        <f>(P22+P23+P24)</f>
        <v>12114475</v>
      </c>
      <c r="Q21" s="4">
        <f t="shared" si="1"/>
        <v>6057237.5</v>
      </c>
      <c r="R21" s="56">
        <f t="shared" si="2"/>
        <v>205330.08474576272</v>
      </c>
      <c r="S21"/>
    </row>
    <row r="22" spans="2:19" ht="15" x14ac:dyDescent="0.25">
      <c r="B22" s="23">
        <v>10</v>
      </c>
      <c r="C22" s="64" t="s">
        <v>47</v>
      </c>
      <c r="D22" s="44"/>
      <c r="E22" s="1">
        <f>(E50+E67)</f>
        <v>25</v>
      </c>
      <c r="F22" s="1">
        <f>(F50+F67)</f>
        <v>25</v>
      </c>
      <c r="G22" s="4">
        <f>(G50+G67)</f>
        <v>5460486</v>
      </c>
      <c r="I22" s="1">
        <f>(I50+I67)</f>
        <v>25</v>
      </c>
      <c r="J22" s="4">
        <f>(J50+J67)</f>
        <v>5460486</v>
      </c>
      <c r="K22" s="4">
        <f t="shared" si="0"/>
        <v>218419.44</v>
      </c>
      <c r="L22" s="80"/>
      <c r="N22" s="1">
        <f>(N50+N67)</f>
        <v>0</v>
      </c>
      <c r="O22" s="1">
        <f>(O50+O67)</f>
        <v>0</v>
      </c>
      <c r="P22" s="4">
        <f>(P50+P67)</f>
        <v>0</v>
      </c>
      <c r="R22" s="56"/>
      <c r="S22"/>
    </row>
    <row r="23" spans="2:19" ht="15" x14ac:dyDescent="0.25">
      <c r="B23" s="23">
        <v>11</v>
      </c>
      <c r="C23" s="64" t="s">
        <v>48</v>
      </c>
      <c r="D23" s="44"/>
      <c r="E23" s="1">
        <f>(E33)</f>
        <v>28</v>
      </c>
      <c r="F23" s="1">
        <f>(F33)</f>
        <v>86</v>
      </c>
      <c r="G23" s="4">
        <f>(G33)</f>
        <v>16549215</v>
      </c>
      <c r="I23" s="1">
        <f>(I33)</f>
        <v>25</v>
      </c>
      <c r="J23" s="4">
        <f>(J33)</f>
        <v>4359740</v>
      </c>
      <c r="K23" s="4">
        <f t="shared" si="0"/>
        <v>174389.6</v>
      </c>
      <c r="L23" s="80"/>
      <c r="N23" s="1">
        <f>(N33)</f>
        <v>2</v>
      </c>
      <c r="O23" s="1">
        <f>(O33)</f>
        <v>59</v>
      </c>
      <c r="P23" s="4">
        <f>(P33)</f>
        <v>12114475</v>
      </c>
      <c r="Q23" s="4">
        <f>(P23/N23)</f>
        <v>6057237.5</v>
      </c>
      <c r="R23" s="56">
        <f>(P23/O23)</f>
        <v>205330.08474576272</v>
      </c>
      <c r="S23"/>
    </row>
    <row r="24" spans="2:19" ht="15" x14ac:dyDescent="0.25">
      <c r="B24" s="23">
        <v>12</v>
      </c>
      <c r="C24" s="64" t="s">
        <v>49</v>
      </c>
      <c r="D24" s="44"/>
      <c r="E24" s="1">
        <f>(E49+E58+E62+E66+E69)</f>
        <v>6</v>
      </c>
      <c r="F24" s="1">
        <f>(F49+F58+F62+F66+F69)</f>
        <v>6</v>
      </c>
      <c r="G24" s="4">
        <f>(G49+G58+G62+G66+G69)</f>
        <v>1235354</v>
      </c>
      <c r="I24" s="1">
        <f>(I49+I58+I62+I66+I69)</f>
        <v>6</v>
      </c>
      <c r="J24" s="4">
        <f>(J49+J58+J62+J66+J69)</f>
        <v>1235354</v>
      </c>
      <c r="K24" s="4">
        <f t="shared" si="0"/>
        <v>205892.33333333334</v>
      </c>
      <c r="L24" s="80"/>
      <c r="N24" s="1">
        <f>(N49+N58+N62+N66+N69)</f>
        <v>0</v>
      </c>
      <c r="O24" s="1">
        <f>(O49+O58+O62+O66+O69)</f>
        <v>0</v>
      </c>
      <c r="P24" s="4">
        <f>(P49+P58+P62+P66+P69)</f>
        <v>0</v>
      </c>
      <c r="R24" s="56"/>
      <c r="S24"/>
    </row>
    <row r="25" spans="2:19" ht="15" x14ac:dyDescent="0.25">
      <c r="B25" s="23">
        <v>13</v>
      </c>
      <c r="C25" s="62"/>
      <c r="D25" s="44"/>
      <c r="L25" s="80"/>
      <c r="R25" s="56"/>
      <c r="S25"/>
    </row>
    <row r="26" spans="2:19" ht="15" x14ac:dyDescent="0.25">
      <c r="B26" s="23">
        <v>14</v>
      </c>
      <c r="C26" s="62"/>
      <c r="D26" s="44"/>
      <c r="L26" s="80"/>
      <c r="R26" s="56"/>
      <c r="S26"/>
    </row>
    <row r="27" spans="2:19" ht="15" x14ac:dyDescent="0.25">
      <c r="B27" s="23">
        <v>15</v>
      </c>
      <c r="C27" s="63" t="s">
        <v>14</v>
      </c>
      <c r="D27" s="44"/>
      <c r="E27" s="1">
        <f>SUM(E28:E33)</f>
        <v>388</v>
      </c>
      <c r="F27" s="1">
        <f>SUM(F28:F33)</f>
        <v>712</v>
      </c>
      <c r="G27" s="4">
        <f>SUM(G28:G33)</f>
        <v>126437977</v>
      </c>
      <c r="I27" s="1">
        <f>SUM(I28:I33)</f>
        <v>383</v>
      </c>
      <c r="J27" s="4">
        <f>SUM(J28:J33)</f>
        <v>86207382</v>
      </c>
      <c r="K27" s="4">
        <f t="shared" ref="K27" si="3">(J27/I27)</f>
        <v>225084.54830287205</v>
      </c>
      <c r="L27" s="80"/>
      <c r="N27" s="1">
        <f>SUM(N28:N33)</f>
        <v>4</v>
      </c>
      <c r="O27" s="1">
        <f>SUM(O28:O33)</f>
        <v>327</v>
      </c>
      <c r="P27" s="4">
        <f>SUM(P28:P33)</f>
        <v>40155595</v>
      </c>
      <c r="Q27" s="4">
        <f>(P27/N27)</f>
        <v>10038898.75</v>
      </c>
      <c r="R27" s="56">
        <f>(P27/O27)</f>
        <v>122799.98470948012</v>
      </c>
      <c r="S27"/>
    </row>
    <row r="28" spans="2:19" ht="15" x14ac:dyDescent="0.25">
      <c r="B28" s="23">
        <v>16</v>
      </c>
      <c r="C28" s="65" t="s">
        <v>15</v>
      </c>
      <c r="D28" s="30"/>
      <c r="E28" s="1">
        <v>149</v>
      </c>
      <c r="F28" s="1">
        <v>158</v>
      </c>
      <c r="G28" s="4">
        <v>34239315</v>
      </c>
      <c r="I28" s="1">
        <v>148</v>
      </c>
      <c r="J28" s="4">
        <v>33989723</v>
      </c>
      <c r="K28" s="4">
        <f t="shared" ref="K28:K33" si="4">(J28/I28)</f>
        <v>229660.29054054053</v>
      </c>
      <c r="L28" s="7">
        <v>9</v>
      </c>
      <c r="N28" s="1">
        <v>1</v>
      </c>
      <c r="O28" s="1">
        <v>10</v>
      </c>
      <c r="P28" s="4">
        <v>249592</v>
      </c>
      <c r="Q28" s="4">
        <f>(P28/N28)</f>
        <v>249592</v>
      </c>
      <c r="R28" s="56">
        <f>(P28/O28)</f>
        <v>24959.200000000001</v>
      </c>
      <c r="S28"/>
    </row>
    <row r="29" spans="2:19" ht="15" x14ac:dyDescent="0.25">
      <c r="B29" s="23">
        <v>17</v>
      </c>
      <c r="C29" s="65" t="s">
        <v>16</v>
      </c>
      <c r="D29" s="30"/>
      <c r="E29" s="1">
        <v>75</v>
      </c>
      <c r="F29" s="1">
        <v>75</v>
      </c>
      <c r="G29" s="4">
        <v>17343443</v>
      </c>
      <c r="I29" s="1">
        <v>75</v>
      </c>
      <c r="J29" s="4">
        <v>17343443</v>
      </c>
      <c r="K29" s="4">
        <f t="shared" si="4"/>
        <v>231245.90666666668</v>
      </c>
      <c r="L29" s="7">
        <v>4</v>
      </c>
      <c r="N29" s="1">
        <v>0</v>
      </c>
      <c r="O29" s="1">
        <v>0</v>
      </c>
      <c r="P29" s="4">
        <v>0</v>
      </c>
      <c r="R29" s="56"/>
      <c r="S29"/>
    </row>
    <row r="30" spans="2:19" ht="15" x14ac:dyDescent="0.25">
      <c r="B30" s="23">
        <v>18</v>
      </c>
      <c r="C30" s="65" t="s">
        <v>17</v>
      </c>
      <c r="D30" s="30"/>
      <c r="E30" s="1">
        <v>23</v>
      </c>
      <c r="F30" s="1">
        <v>23</v>
      </c>
      <c r="G30" s="4">
        <v>5318656</v>
      </c>
      <c r="I30" s="1">
        <v>23</v>
      </c>
      <c r="J30" s="4">
        <v>5318656</v>
      </c>
      <c r="K30" s="4">
        <f t="shared" si="4"/>
        <v>231245.91304347827</v>
      </c>
      <c r="L30" s="7">
        <v>4</v>
      </c>
      <c r="N30" s="1">
        <v>0</v>
      </c>
      <c r="O30" s="1">
        <v>0</v>
      </c>
      <c r="P30" s="4">
        <v>0</v>
      </c>
      <c r="R30" s="56"/>
      <c r="S30"/>
    </row>
    <row r="31" spans="2:19" ht="15" x14ac:dyDescent="0.25">
      <c r="B31" s="23">
        <v>19</v>
      </c>
      <c r="C31" s="65" t="s">
        <v>18</v>
      </c>
      <c r="D31" s="30"/>
      <c r="E31" s="1">
        <v>36</v>
      </c>
      <c r="F31" s="1">
        <v>36</v>
      </c>
      <c r="G31" s="4">
        <v>7621131</v>
      </c>
      <c r="I31" s="1">
        <v>36</v>
      </c>
      <c r="J31" s="4">
        <v>7621131</v>
      </c>
      <c r="K31" s="4">
        <f t="shared" si="4"/>
        <v>211698.08333333334</v>
      </c>
      <c r="L31" s="7">
        <v>12</v>
      </c>
      <c r="N31" s="1">
        <v>0</v>
      </c>
      <c r="O31" s="1">
        <v>0</v>
      </c>
      <c r="P31" s="4">
        <v>0</v>
      </c>
      <c r="R31" s="56"/>
      <c r="S31"/>
    </row>
    <row r="32" spans="2:19" ht="15" x14ac:dyDescent="0.25">
      <c r="B32" s="23">
        <v>20</v>
      </c>
      <c r="C32" s="65" t="s">
        <v>19</v>
      </c>
      <c r="D32" s="30"/>
      <c r="E32" s="1">
        <v>77</v>
      </c>
      <c r="F32" s="1">
        <v>334</v>
      </c>
      <c r="G32" s="4">
        <v>45366217</v>
      </c>
      <c r="I32" s="1">
        <v>76</v>
      </c>
      <c r="J32" s="4">
        <v>17574689</v>
      </c>
      <c r="K32" s="4">
        <f t="shared" si="4"/>
        <v>231245.90789473685</v>
      </c>
      <c r="L32" s="7">
        <v>4</v>
      </c>
      <c r="N32" s="1">
        <v>1</v>
      </c>
      <c r="O32" s="1">
        <v>258</v>
      </c>
      <c r="P32" s="4">
        <v>27791528</v>
      </c>
      <c r="Q32" s="4">
        <f>(P32/N32)</f>
        <v>27791528</v>
      </c>
      <c r="R32" s="56">
        <f>(P32/O32)</f>
        <v>107719.1007751938</v>
      </c>
      <c r="S32"/>
    </row>
    <row r="33" spans="2:19" ht="15" x14ac:dyDescent="0.25">
      <c r="B33" s="23">
        <v>21</v>
      </c>
      <c r="C33" s="65" t="s">
        <v>20</v>
      </c>
      <c r="D33" s="30"/>
      <c r="E33" s="1">
        <v>28</v>
      </c>
      <c r="F33" s="1">
        <v>86</v>
      </c>
      <c r="G33" s="4">
        <v>16549215</v>
      </c>
      <c r="I33" s="1">
        <v>25</v>
      </c>
      <c r="J33" s="4">
        <v>4359740</v>
      </c>
      <c r="K33" s="4">
        <f t="shared" si="4"/>
        <v>174389.6</v>
      </c>
      <c r="L33" s="7">
        <v>15</v>
      </c>
      <c r="N33" s="1">
        <v>2</v>
      </c>
      <c r="O33" s="1">
        <v>59</v>
      </c>
      <c r="P33" s="4">
        <v>12114475</v>
      </c>
      <c r="Q33" s="4">
        <f>(P33/N33)</f>
        <v>6057237.5</v>
      </c>
      <c r="R33" s="56">
        <f>(P33/O33)</f>
        <v>205330.08474576272</v>
      </c>
      <c r="S33"/>
    </row>
    <row r="34" spans="2:19" ht="15" x14ac:dyDescent="0.25">
      <c r="B34" s="23">
        <v>22</v>
      </c>
      <c r="C34" s="66"/>
      <c r="D34" s="30"/>
      <c r="R34" s="56"/>
      <c r="S34"/>
    </row>
    <row r="35" spans="2:19" ht="15" x14ac:dyDescent="0.25">
      <c r="B35" s="23">
        <v>23</v>
      </c>
      <c r="C35" s="63" t="s">
        <v>21</v>
      </c>
      <c r="D35" s="30"/>
      <c r="E35" s="1">
        <f>SUM(E36:E38)</f>
        <v>374</v>
      </c>
      <c r="F35" s="1">
        <f>SUM(F36:F38)</f>
        <v>374</v>
      </c>
      <c r="G35" s="4">
        <f>SUM(G36:G38)</f>
        <v>90481469</v>
      </c>
      <c r="I35" s="1">
        <f>SUM(I36:I38)</f>
        <v>374</v>
      </c>
      <c r="J35" s="4">
        <f>SUM(J36:J38)</f>
        <v>90481469</v>
      </c>
      <c r="K35" s="4">
        <f t="shared" ref="K35" si="5">(J35/I35)</f>
        <v>241929.06149732621</v>
      </c>
      <c r="R35" s="56"/>
      <c r="S35"/>
    </row>
    <row r="36" spans="2:19" ht="15" x14ac:dyDescent="0.25">
      <c r="B36" s="23">
        <v>24</v>
      </c>
      <c r="C36" s="65" t="s">
        <v>22</v>
      </c>
      <c r="D36" s="30"/>
      <c r="E36" s="1">
        <v>130</v>
      </c>
      <c r="F36" s="1">
        <v>130</v>
      </c>
      <c r="G36" s="4">
        <v>33973241</v>
      </c>
      <c r="I36" s="1">
        <v>130</v>
      </c>
      <c r="J36" s="4">
        <v>33973241</v>
      </c>
      <c r="K36" s="4">
        <f>(J36/I36)</f>
        <v>261332.62307692308</v>
      </c>
      <c r="L36" s="7">
        <v>2</v>
      </c>
      <c r="N36" s="1">
        <v>0</v>
      </c>
      <c r="O36" s="1">
        <v>0</v>
      </c>
      <c r="P36" s="4">
        <v>0</v>
      </c>
      <c r="R36" s="56"/>
      <c r="S36"/>
    </row>
    <row r="37" spans="2:19" ht="15" x14ac:dyDescent="0.25">
      <c r="B37" s="23">
        <v>25</v>
      </c>
      <c r="C37" s="65" t="s">
        <v>23</v>
      </c>
      <c r="D37" s="30"/>
      <c r="E37" s="1">
        <v>104</v>
      </c>
      <c r="F37" s="1">
        <v>104</v>
      </c>
      <c r="G37" s="4">
        <v>24047738</v>
      </c>
      <c r="I37" s="1">
        <v>104</v>
      </c>
      <c r="J37" s="4">
        <v>24047738</v>
      </c>
      <c r="K37" s="4">
        <f>(J37/I37)</f>
        <v>231228.25</v>
      </c>
      <c r="L37" s="7">
        <v>8</v>
      </c>
      <c r="N37" s="1">
        <v>0</v>
      </c>
      <c r="O37" s="1">
        <v>0</v>
      </c>
      <c r="P37" s="4">
        <v>0</v>
      </c>
      <c r="R37" s="56"/>
      <c r="S37"/>
    </row>
    <row r="38" spans="2:19" ht="15" x14ac:dyDescent="0.25">
      <c r="B38" s="23">
        <v>26</v>
      </c>
      <c r="C38" s="65" t="s">
        <v>24</v>
      </c>
      <c r="D38" s="30"/>
      <c r="E38" s="1">
        <v>140</v>
      </c>
      <c r="F38" s="1">
        <v>140</v>
      </c>
      <c r="G38" s="4">
        <v>32460490</v>
      </c>
      <c r="I38" s="1">
        <v>140</v>
      </c>
      <c r="J38" s="4">
        <v>32460490</v>
      </c>
      <c r="K38" s="4">
        <f>(J38/I38)</f>
        <v>231860.64285714287</v>
      </c>
      <c r="L38" s="7">
        <v>3</v>
      </c>
      <c r="N38" s="1">
        <v>0</v>
      </c>
      <c r="O38" s="1">
        <v>0</v>
      </c>
      <c r="P38" s="4">
        <v>0</v>
      </c>
      <c r="R38" s="56"/>
      <c r="S38"/>
    </row>
    <row r="39" spans="2:19" ht="15" x14ac:dyDescent="0.25">
      <c r="B39" s="23">
        <v>27</v>
      </c>
      <c r="C39" s="66"/>
      <c r="D39" s="30"/>
      <c r="R39" s="56"/>
      <c r="S39"/>
    </row>
    <row r="40" spans="2:19" ht="15" x14ac:dyDescent="0.25">
      <c r="B40" s="23">
        <v>28</v>
      </c>
      <c r="C40" s="63" t="s">
        <v>25</v>
      </c>
      <c r="D40" s="30"/>
      <c r="E40" s="1">
        <f>SUM(E41:E43)</f>
        <v>165</v>
      </c>
      <c r="F40" s="1">
        <f>SUM(F41:F43)</f>
        <v>211</v>
      </c>
      <c r="G40" s="4">
        <f>SUM(G41:G43)</f>
        <v>39719622</v>
      </c>
      <c r="I40" s="1">
        <f>SUM(I41:I43)</f>
        <v>163</v>
      </c>
      <c r="J40" s="4">
        <f>SUM(J41:J43)</f>
        <v>35551680</v>
      </c>
      <c r="K40" s="4">
        <f t="shared" ref="K40" si="6">(J40/I40)</f>
        <v>218108.46625766871</v>
      </c>
      <c r="R40" s="56"/>
      <c r="S40"/>
    </row>
    <row r="41" spans="2:19" ht="15" x14ac:dyDescent="0.25">
      <c r="B41" s="23">
        <v>29</v>
      </c>
      <c r="C41" s="65" t="s">
        <v>26</v>
      </c>
      <c r="D41" s="30"/>
      <c r="E41" s="1">
        <v>14</v>
      </c>
      <c r="F41" s="1">
        <v>14</v>
      </c>
      <c r="G41" s="4">
        <v>3237443</v>
      </c>
      <c r="I41" s="1">
        <v>14</v>
      </c>
      <c r="J41" s="4">
        <v>3237443</v>
      </c>
      <c r="K41" s="4">
        <f>(J41/I41)</f>
        <v>231245.92857142858</v>
      </c>
      <c r="L41" s="7">
        <v>4</v>
      </c>
      <c r="N41" s="1">
        <v>0</v>
      </c>
      <c r="O41" s="1">
        <v>0</v>
      </c>
      <c r="P41" s="4">
        <v>0</v>
      </c>
      <c r="R41" s="56"/>
      <c r="S41"/>
    </row>
    <row r="42" spans="2:19" ht="15" x14ac:dyDescent="0.25">
      <c r="B42" s="23">
        <v>30</v>
      </c>
      <c r="C42" s="65" t="s">
        <v>27</v>
      </c>
      <c r="D42" s="30"/>
      <c r="E42" s="1">
        <v>54</v>
      </c>
      <c r="F42" s="1">
        <v>100</v>
      </c>
      <c r="G42" s="4">
        <v>15618179</v>
      </c>
      <c r="I42" s="1">
        <v>52</v>
      </c>
      <c r="J42" s="4">
        <v>11450237</v>
      </c>
      <c r="K42" s="4">
        <f>(J42/I42)</f>
        <v>220196.86538461538</v>
      </c>
      <c r="L42" s="7">
        <v>10</v>
      </c>
      <c r="N42" s="1">
        <v>2</v>
      </c>
      <c r="O42" s="1">
        <v>48</v>
      </c>
      <c r="P42" s="4">
        <v>4167942</v>
      </c>
      <c r="Q42" s="4">
        <f>(P42/N42)</f>
        <v>2083971</v>
      </c>
      <c r="R42" s="56">
        <f>(P42/O42)</f>
        <v>86832.125</v>
      </c>
      <c r="S42"/>
    </row>
    <row r="43" spans="2:19" ht="15" x14ac:dyDescent="0.25">
      <c r="B43" s="23">
        <v>31</v>
      </c>
      <c r="C43" s="65" t="s">
        <v>28</v>
      </c>
      <c r="D43" s="30"/>
      <c r="E43" s="1">
        <v>97</v>
      </c>
      <c r="F43" s="1">
        <v>97</v>
      </c>
      <c r="G43" s="4">
        <v>20864000</v>
      </c>
      <c r="I43" s="1">
        <v>97</v>
      </c>
      <c r="J43" s="4">
        <v>20864000</v>
      </c>
      <c r="K43" s="4">
        <f>(J43/I43)</f>
        <v>215092.78350515463</v>
      </c>
      <c r="L43" s="7">
        <v>11</v>
      </c>
      <c r="N43" s="1">
        <v>0</v>
      </c>
      <c r="O43" s="1">
        <v>0</v>
      </c>
      <c r="P43" s="4">
        <v>0</v>
      </c>
      <c r="R43" s="56"/>
      <c r="S43"/>
    </row>
    <row r="44" spans="2:19" ht="15" x14ac:dyDescent="0.25">
      <c r="B44" s="23">
        <v>32</v>
      </c>
      <c r="C44" s="65"/>
      <c r="D44" s="30"/>
      <c r="R44" s="56"/>
      <c r="S44"/>
    </row>
    <row r="45" spans="2:19" ht="15" x14ac:dyDescent="0.25">
      <c r="B45" s="23">
        <v>33</v>
      </c>
      <c r="C45" s="63" t="s">
        <v>39</v>
      </c>
      <c r="D45" s="30"/>
      <c r="R45" s="56"/>
      <c r="S45"/>
    </row>
    <row r="46" spans="2:19" ht="15" x14ac:dyDescent="0.25">
      <c r="B46" s="23">
        <v>34</v>
      </c>
      <c r="C46" s="65" t="s">
        <v>50</v>
      </c>
      <c r="D46" s="30"/>
      <c r="R46" s="56"/>
      <c r="S46"/>
    </row>
    <row r="47" spans="2:19" ht="15" x14ac:dyDescent="0.25">
      <c r="B47" s="23">
        <v>35</v>
      </c>
      <c r="C47" s="67" t="s">
        <v>61</v>
      </c>
      <c r="D47" s="30"/>
      <c r="R47" s="56"/>
      <c r="S47"/>
    </row>
    <row r="48" spans="2:19" ht="15" x14ac:dyDescent="0.25">
      <c r="B48" s="23">
        <v>36</v>
      </c>
      <c r="C48" s="67" t="s">
        <v>62</v>
      </c>
      <c r="D48" s="30"/>
      <c r="R48" s="56"/>
      <c r="S48"/>
    </row>
    <row r="49" spans="2:19" ht="15" x14ac:dyDescent="0.25">
      <c r="B49" s="23">
        <v>37</v>
      </c>
      <c r="C49" s="65" t="s">
        <v>29</v>
      </c>
      <c r="D49" s="30"/>
      <c r="E49" s="1">
        <v>2</v>
      </c>
      <c r="F49" s="1">
        <v>2</v>
      </c>
      <c r="G49" s="4">
        <v>195000</v>
      </c>
      <c r="I49" s="1">
        <v>2</v>
      </c>
      <c r="J49" s="4">
        <v>195000</v>
      </c>
      <c r="K49" s="4">
        <f>(J49/I49)</f>
        <v>97500</v>
      </c>
      <c r="L49" s="7">
        <v>17</v>
      </c>
      <c r="N49" s="1">
        <v>0</v>
      </c>
      <c r="O49" s="1">
        <v>0</v>
      </c>
      <c r="P49" s="4">
        <v>0</v>
      </c>
      <c r="R49" s="56"/>
      <c r="S49"/>
    </row>
    <row r="50" spans="2:19" ht="15" x14ac:dyDescent="0.25">
      <c r="B50" s="23">
        <v>38</v>
      </c>
      <c r="C50" s="65" t="s">
        <v>30</v>
      </c>
      <c r="D50" s="30"/>
      <c r="E50" s="1">
        <v>16</v>
      </c>
      <c r="F50" s="1">
        <v>16</v>
      </c>
      <c r="G50" s="4">
        <v>4265096</v>
      </c>
      <c r="I50" s="1">
        <v>16</v>
      </c>
      <c r="J50" s="4">
        <v>4265096</v>
      </c>
      <c r="K50" s="4">
        <f>(J50/I50)</f>
        <v>266568.5</v>
      </c>
      <c r="L50" s="7">
        <v>1</v>
      </c>
      <c r="N50" s="1">
        <v>0</v>
      </c>
      <c r="O50" s="1">
        <v>0</v>
      </c>
      <c r="P50" s="4">
        <v>0</v>
      </c>
      <c r="R50" s="56"/>
      <c r="S50"/>
    </row>
    <row r="51" spans="2:19" ht="15" x14ac:dyDescent="0.25">
      <c r="B51" s="23">
        <v>39</v>
      </c>
      <c r="C51" s="65"/>
      <c r="D51" s="30"/>
      <c r="R51" s="56"/>
      <c r="S51"/>
    </row>
    <row r="52" spans="2:19" ht="15" x14ac:dyDescent="0.25">
      <c r="B52" s="23">
        <v>40</v>
      </c>
      <c r="C52" s="63" t="s">
        <v>40</v>
      </c>
      <c r="D52" s="30"/>
      <c r="R52" s="56"/>
      <c r="S52"/>
    </row>
    <row r="53" spans="2:19" ht="15" x14ac:dyDescent="0.25">
      <c r="B53" s="23">
        <v>41</v>
      </c>
      <c r="C53" s="65" t="s">
        <v>51</v>
      </c>
      <c r="D53" s="30"/>
      <c r="R53" s="56"/>
      <c r="S53"/>
    </row>
    <row r="54" spans="2:19" ht="15" x14ac:dyDescent="0.25">
      <c r="B54" s="23">
        <v>42</v>
      </c>
      <c r="C54" s="67" t="s">
        <v>63</v>
      </c>
      <c r="D54" s="30"/>
      <c r="R54" s="56"/>
      <c r="S54"/>
    </row>
    <row r="55" spans="2:19" ht="15" x14ac:dyDescent="0.25">
      <c r="B55" s="23">
        <v>43</v>
      </c>
      <c r="C55" s="67" t="s">
        <v>64</v>
      </c>
      <c r="D55" s="30"/>
      <c r="R55" s="56"/>
      <c r="S55"/>
    </row>
    <row r="56" spans="2:19" ht="15" x14ac:dyDescent="0.25">
      <c r="B56" s="23">
        <v>44</v>
      </c>
      <c r="C56" s="65" t="s">
        <v>31</v>
      </c>
      <c r="D56" s="30"/>
      <c r="E56" s="1">
        <v>4</v>
      </c>
      <c r="F56" s="1">
        <v>4</v>
      </c>
      <c r="G56" s="4">
        <v>845990</v>
      </c>
      <c r="I56" s="1">
        <v>4</v>
      </c>
      <c r="J56" s="4">
        <v>845990</v>
      </c>
      <c r="K56" s="4">
        <f>(J56/I56)</f>
        <v>211497.5</v>
      </c>
      <c r="L56" s="7">
        <v>13</v>
      </c>
      <c r="N56" s="1">
        <v>0</v>
      </c>
      <c r="O56" s="1">
        <v>0</v>
      </c>
      <c r="P56" s="4">
        <v>0</v>
      </c>
      <c r="R56" s="56"/>
      <c r="S56"/>
    </row>
    <row r="57" spans="2:19" ht="15" x14ac:dyDescent="0.25">
      <c r="B57" s="23">
        <v>45</v>
      </c>
      <c r="C57" s="65" t="s">
        <v>52</v>
      </c>
      <c r="D57" s="30"/>
      <c r="R57" s="56"/>
      <c r="S57"/>
    </row>
    <row r="58" spans="2:19" ht="15" x14ac:dyDescent="0.25">
      <c r="B58" s="23">
        <v>46</v>
      </c>
      <c r="C58" s="67" t="s">
        <v>65</v>
      </c>
      <c r="D58" s="30"/>
      <c r="E58" s="1">
        <v>1</v>
      </c>
      <c r="F58" s="1">
        <v>1</v>
      </c>
      <c r="G58" s="4">
        <v>185000</v>
      </c>
      <c r="I58" s="1">
        <v>1</v>
      </c>
      <c r="J58" s="4">
        <v>185000</v>
      </c>
      <c r="K58" s="4">
        <f t="shared" ref="K58" si="7">(J58/I58)</f>
        <v>185000</v>
      </c>
      <c r="N58" s="1">
        <v>0</v>
      </c>
      <c r="O58" s="1">
        <v>0</v>
      </c>
      <c r="P58" s="4">
        <v>0</v>
      </c>
      <c r="R58" s="56"/>
      <c r="S58"/>
    </row>
    <row r="59" spans="2:19" ht="15" x14ac:dyDescent="0.25">
      <c r="B59" s="23">
        <v>47</v>
      </c>
      <c r="C59" s="67" t="s">
        <v>66</v>
      </c>
      <c r="D59" s="30"/>
      <c r="R59" s="56"/>
      <c r="S59"/>
    </row>
    <row r="60" spans="2:19" ht="15" x14ac:dyDescent="0.25">
      <c r="B60" s="23">
        <v>48</v>
      </c>
      <c r="C60" s="65" t="s">
        <v>32</v>
      </c>
      <c r="D60" s="30"/>
      <c r="E60" s="1">
        <v>10</v>
      </c>
      <c r="F60" s="1">
        <v>10</v>
      </c>
      <c r="G60" s="4">
        <v>1949900</v>
      </c>
      <c r="I60" s="1">
        <v>10</v>
      </c>
      <c r="J60" s="4">
        <v>1949900</v>
      </c>
      <c r="K60" s="4">
        <f>(J60/I60)</f>
        <v>194990</v>
      </c>
      <c r="L60" s="7">
        <v>14</v>
      </c>
      <c r="N60" s="1">
        <v>0</v>
      </c>
      <c r="O60" s="1">
        <v>0</v>
      </c>
      <c r="P60" s="4">
        <v>0</v>
      </c>
      <c r="R60" s="56"/>
      <c r="S60"/>
    </row>
    <row r="61" spans="2:19" ht="15" x14ac:dyDescent="0.25">
      <c r="B61" s="23">
        <v>49</v>
      </c>
      <c r="C61" s="65" t="s">
        <v>53</v>
      </c>
      <c r="D61" s="30"/>
      <c r="R61" s="56"/>
      <c r="S61"/>
    </row>
    <row r="62" spans="2:19" ht="15" x14ac:dyDescent="0.25">
      <c r="B62" s="23">
        <v>50</v>
      </c>
      <c r="C62" s="67" t="s">
        <v>67</v>
      </c>
      <c r="D62" s="30"/>
      <c r="E62" s="1">
        <v>1</v>
      </c>
      <c r="F62" s="1">
        <v>1</v>
      </c>
      <c r="G62" s="4">
        <v>450854</v>
      </c>
      <c r="I62" s="1">
        <v>1</v>
      </c>
      <c r="J62" s="4">
        <v>450854</v>
      </c>
      <c r="K62" s="4">
        <f t="shared" ref="K62" si="8">(J62/I62)</f>
        <v>450854</v>
      </c>
      <c r="N62" s="1">
        <v>0</v>
      </c>
      <c r="O62" s="1">
        <v>0</v>
      </c>
      <c r="P62" s="4">
        <v>0</v>
      </c>
      <c r="R62" s="56"/>
      <c r="S62"/>
    </row>
    <row r="63" spans="2:19" x14ac:dyDescent="0.2">
      <c r="B63" s="23">
        <v>51</v>
      </c>
      <c r="C63" s="68"/>
      <c r="D63" s="30"/>
      <c r="R63" s="56"/>
      <c r="S63"/>
    </row>
    <row r="64" spans="2:19" ht="15" x14ac:dyDescent="0.25">
      <c r="B64" s="23">
        <v>52</v>
      </c>
      <c r="C64" s="63" t="s">
        <v>41</v>
      </c>
      <c r="D64" s="30"/>
      <c r="R64" s="56"/>
    </row>
    <row r="65" spans="2:19" ht="15" x14ac:dyDescent="0.25">
      <c r="B65" s="23">
        <v>53</v>
      </c>
      <c r="C65" s="65" t="s">
        <v>54</v>
      </c>
      <c r="D65" s="30"/>
      <c r="R65" s="56"/>
    </row>
    <row r="66" spans="2:19" ht="15" x14ac:dyDescent="0.25">
      <c r="B66" s="23">
        <v>54</v>
      </c>
      <c r="C66" s="65" t="s">
        <v>68</v>
      </c>
      <c r="D66" s="30"/>
      <c r="E66" s="1">
        <v>1</v>
      </c>
      <c r="F66" s="1">
        <v>1</v>
      </c>
      <c r="G66" s="4">
        <v>62500</v>
      </c>
      <c r="I66" s="1">
        <v>1</v>
      </c>
      <c r="J66" s="4">
        <v>62500</v>
      </c>
      <c r="K66" s="4">
        <f>(J66/I66)</f>
        <v>62500</v>
      </c>
      <c r="L66" s="7">
        <v>18</v>
      </c>
      <c r="N66" s="1">
        <v>0</v>
      </c>
      <c r="O66" s="1">
        <v>0</v>
      </c>
      <c r="P66" s="4">
        <v>0</v>
      </c>
      <c r="R66" s="56"/>
    </row>
    <row r="67" spans="2:19" ht="15" x14ac:dyDescent="0.25">
      <c r="B67" s="23">
        <v>55</v>
      </c>
      <c r="C67" s="65" t="s">
        <v>33</v>
      </c>
      <c r="D67" s="30"/>
      <c r="E67" s="1">
        <v>9</v>
      </c>
      <c r="F67" s="1">
        <v>9</v>
      </c>
      <c r="G67" s="4">
        <v>1195390</v>
      </c>
      <c r="I67" s="1">
        <v>9</v>
      </c>
      <c r="J67" s="4">
        <v>1195390</v>
      </c>
      <c r="K67" s="4">
        <f>(J67/I67)</f>
        <v>132821.11111111112</v>
      </c>
      <c r="L67" s="7">
        <v>16</v>
      </c>
      <c r="N67" s="1">
        <v>0</v>
      </c>
      <c r="O67" s="1">
        <v>0</v>
      </c>
      <c r="P67" s="4">
        <v>0</v>
      </c>
      <c r="R67" s="56"/>
    </row>
    <row r="68" spans="2:19" ht="15" x14ac:dyDescent="0.25">
      <c r="B68" s="23">
        <v>56</v>
      </c>
      <c r="C68" s="65" t="s">
        <v>69</v>
      </c>
      <c r="D68" s="30"/>
      <c r="R68" s="56"/>
    </row>
    <row r="69" spans="2:19" ht="15" x14ac:dyDescent="0.25">
      <c r="B69" s="23">
        <v>57</v>
      </c>
      <c r="C69" s="67" t="s">
        <v>70</v>
      </c>
      <c r="D69" s="30"/>
      <c r="E69" s="1">
        <v>1</v>
      </c>
      <c r="F69" s="1">
        <v>1</v>
      </c>
      <c r="G69" s="4">
        <v>342000</v>
      </c>
      <c r="I69" s="1">
        <v>1</v>
      </c>
      <c r="J69" s="4">
        <v>342000</v>
      </c>
      <c r="K69" s="4">
        <f t="shared" ref="K69" si="9">(J69/I69)</f>
        <v>342000</v>
      </c>
      <c r="N69" s="1">
        <v>0</v>
      </c>
      <c r="O69" s="1">
        <v>0</v>
      </c>
      <c r="P69" s="4">
        <v>0</v>
      </c>
      <c r="R69" s="56"/>
    </row>
    <row r="70" spans="2:19" ht="15.75" thickBot="1" x14ac:dyDescent="0.3">
      <c r="B70" s="17"/>
      <c r="C70" s="69"/>
      <c r="D70" s="70"/>
      <c r="E70" s="71"/>
      <c r="F70" s="71"/>
      <c r="G70" s="72"/>
      <c r="H70" s="71"/>
      <c r="I70" s="71"/>
      <c r="J70" s="72"/>
      <c r="K70" s="72"/>
      <c r="L70" s="73"/>
      <c r="M70" s="71"/>
      <c r="N70" s="71"/>
      <c r="O70" s="71"/>
      <c r="P70" s="72"/>
      <c r="Q70" s="72"/>
      <c r="R70" s="74"/>
    </row>
    <row r="71" spans="2:19" ht="15.75" thickTop="1" x14ac:dyDescent="0.25">
      <c r="B71" s="17"/>
      <c r="C71" s="18"/>
    </row>
    <row r="72" spans="2:19" ht="15" x14ac:dyDescent="0.25">
      <c r="B72" s="17"/>
      <c r="C72" s="20" t="s">
        <v>71</v>
      </c>
    </row>
    <row r="73" spans="2:19" ht="15" x14ac:dyDescent="0.25">
      <c r="B73" s="17"/>
      <c r="C73" s="20" t="s">
        <v>34</v>
      </c>
    </row>
    <row r="74" spans="2:19" ht="15" x14ac:dyDescent="0.25">
      <c r="B74" s="17"/>
      <c r="C74" s="21" t="s">
        <v>35</v>
      </c>
    </row>
    <row r="75" spans="2:19" ht="15" x14ac:dyDescent="0.25">
      <c r="B75" s="17"/>
      <c r="C75" s="21" t="s">
        <v>36</v>
      </c>
    </row>
    <row r="76" spans="2:19" ht="15" x14ac:dyDescent="0.25">
      <c r="B76" s="17"/>
      <c r="C76" s="21" t="s">
        <v>37</v>
      </c>
    </row>
    <row r="77" spans="2:19" ht="15" x14ac:dyDescent="0.25">
      <c r="B77" s="17"/>
      <c r="C77" s="21" t="s">
        <v>55</v>
      </c>
    </row>
    <row r="78" spans="2:19" ht="15" x14ac:dyDescent="0.25">
      <c r="B78" s="16"/>
      <c r="C78" s="21" t="s">
        <v>56</v>
      </c>
    </row>
    <row r="79" spans="2:19" ht="15" x14ac:dyDescent="0.25">
      <c r="B79" s="17"/>
      <c r="C79" s="21" t="s">
        <v>57</v>
      </c>
    </row>
    <row r="80" spans="2:19" ht="15" x14ac:dyDescent="0.25">
      <c r="B80" s="17"/>
      <c r="C80" s="22" t="s">
        <v>58</v>
      </c>
      <c r="D80" s="10"/>
      <c r="E80" s="9"/>
      <c r="F80" s="9"/>
      <c r="G80" s="15"/>
      <c r="H80" s="11"/>
      <c r="I80" s="11"/>
      <c r="J80" s="12"/>
      <c r="K80" s="12"/>
      <c r="L80" s="13"/>
      <c r="M80" s="11"/>
      <c r="N80" s="11"/>
      <c r="O80" s="11"/>
      <c r="P80" s="12"/>
      <c r="Q80" s="12"/>
      <c r="R80" s="12"/>
      <c r="S80"/>
    </row>
    <row r="81" spans="2:19" ht="15" x14ac:dyDescent="0.25">
      <c r="B81" s="17"/>
      <c r="C81" s="22" t="s">
        <v>59</v>
      </c>
      <c r="D81" s="10"/>
      <c r="E81" s="9"/>
      <c r="F81" s="9"/>
      <c r="G81" s="15"/>
      <c r="H81" s="11"/>
      <c r="I81" s="11"/>
      <c r="J81" s="12"/>
      <c r="K81" s="12"/>
      <c r="L81" s="13"/>
      <c r="M81" s="11"/>
      <c r="N81" s="11"/>
      <c r="O81" s="11"/>
      <c r="P81" s="12"/>
      <c r="Q81" s="12"/>
      <c r="R81" s="12"/>
      <c r="S81"/>
    </row>
    <row r="82" spans="2:19" ht="15" x14ac:dyDescent="0.25">
      <c r="B82" s="17"/>
      <c r="C82" s="22" t="s">
        <v>60</v>
      </c>
      <c r="D82" s="14"/>
      <c r="E82" s="11"/>
      <c r="F82" s="11"/>
      <c r="G82" s="12"/>
      <c r="H82" s="11"/>
      <c r="I82" s="11"/>
      <c r="J82" s="12"/>
      <c r="K82" s="12"/>
      <c r="L82" s="13"/>
      <c r="M82" s="11"/>
      <c r="N82" s="11"/>
      <c r="O82" s="11"/>
      <c r="P82" s="12"/>
      <c r="Q82" s="12"/>
      <c r="R82" s="12"/>
      <c r="S82"/>
    </row>
    <row r="83" spans="2:19" ht="15" x14ac:dyDescent="0.25">
      <c r="B83" s="17"/>
      <c r="C83" s="22"/>
      <c r="D83" s="14"/>
      <c r="E83" s="11"/>
      <c r="F83" s="11"/>
      <c r="G83" s="12"/>
      <c r="H83" s="11"/>
      <c r="I83" s="11"/>
      <c r="J83" s="12"/>
      <c r="K83" s="12"/>
      <c r="L83" s="13"/>
      <c r="M83" s="11"/>
      <c r="N83" s="11"/>
      <c r="O83" s="11"/>
      <c r="P83" s="12"/>
      <c r="Q83" s="12"/>
      <c r="R83" s="12"/>
      <c r="S83"/>
    </row>
    <row r="84" spans="2:19" ht="15" x14ac:dyDescent="0.25">
      <c r="B84" s="17"/>
      <c r="C84" s="22"/>
      <c r="D84" s="14"/>
      <c r="E84" s="11"/>
      <c r="F84" s="11"/>
      <c r="G84" s="12"/>
      <c r="H84" s="11"/>
      <c r="I84" s="11"/>
      <c r="J84" s="12"/>
      <c r="K84" s="12"/>
      <c r="L84" s="13"/>
      <c r="M84" s="11"/>
      <c r="N84" s="11"/>
      <c r="O84" s="11"/>
      <c r="P84" s="12"/>
      <c r="Q84" s="12"/>
      <c r="R84" s="12"/>
      <c r="S84"/>
    </row>
  </sheetData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E1845-FD9D-4632-9201-2C723F9D7080}"/>
</file>

<file path=customXml/itemProps2.xml><?xml version="1.0" encoding="utf-8"?>
<ds:datastoreItem xmlns:ds="http://schemas.openxmlformats.org/officeDocument/2006/customXml" ds:itemID="{BD59B701-37FF-4406-A5E7-6E339E36C4FA}"/>
</file>

<file path=customXml/itemProps3.xml><?xml version="1.0" encoding="utf-8"?>
<ds:datastoreItem xmlns:ds="http://schemas.openxmlformats.org/officeDocument/2006/customXml" ds:itemID="{CA701D6F-0F02-40F3-AD3C-E1C18AAB2C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Krishna Akundi</cp:lastModifiedBy>
  <cp:lastPrinted>2017-03-07T14:08:59Z</cp:lastPrinted>
  <dcterms:created xsi:type="dcterms:W3CDTF">2003-04-24T14:06:32Z</dcterms:created>
  <dcterms:modified xsi:type="dcterms:W3CDTF">2018-03-06T16:19:14Z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