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18195" windowHeight="11820"/>
  </bookViews>
  <sheets>
    <sheet name="Table 3C" sheetId="1" r:id="rId1"/>
  </sheets>
  <calcPr calcId="145621"/>
</workbook>
</file>

<file path=xl/calcChain.xml><?xml version="1.0" encoding="utf-8"?>
<calcChain xmlns="http://schemas.openxmlformats.org/spreadsheetml/2006/main">
  <c r="E14" i="1" l="1"/>
  <c r="M14" i="1"/>
  <c r="S14" i="1"/>
  <c r="W14" i="1"/>
  <c r="X14" i="1" s="1"/>
  <c r="E16" i="1"/>
  <c r="F16" i="1"/>
  <c r="G16" i="1"/>
  <c r="I16" i="1"/>
  <c r="J16" i="1" s="1"/>
  <c r="M16" i="1"/>
  <c r="O16" i="1"/>
  <c r="P16" i="1" s="1"/>
  <c r="S16" i="1"/>
  <c r="W16" i="1"/>
  <c r="X16" i="1" s="1"/>
  <c r="E17" i="1"/>
  <c r="F17" i="1"/>
  <c r="G17" i="1"/>
  <c r="H17" i="1" s="1"/>
  <c r="I17" i="1"/>
  <c r="J17" i="1" s="1"/>
  <c r="M17" i="1"/>
  <c r="O17" i="1"/>
  <c r="P17" i="1" s="1"/>
  <c r="S17" i="1"/>
  <c r="W17" i="1"/>
  <c r="X17" i="1" s="1"/>
  <c r="E18" i="1"/>
  <c r="M18" i="1"/>
  <c r="S18" i="1"/>
  <c r="W18" i="1"/>
  <c r="X18" i="1" s="1"/>
  <c r="E19" i="1"/>
  <c r="F19" i="1"/>
  <c r="F18" i="1" s="1"/>
  <c r="G19" i="1"/>
  <c r="G18" i="1" s="1"/>
  <c r="I19" i="1"/>
  <c r="J19" i="1" s="1"/>
  <c r="M19" i="1"/>
  <c r="O19" i="1"/>
  <c r="P19" i="1" s="1"/>
  <c r="S19" i="1"/>
  <c r="W19" i="1"/>
  <c r="X19" i="1" s="1"/>
  <c r="E20" i="1"/>
  <c r="M20" i="1"/>
  <c r="S20" i="1"/>
  <c r="W20" i="1"/>
  <c r="X20" i="1" s="1"/>
  <c r="E22" i="1"/>
  <c r="F22" i="1"/>
  <c r="G22" i="1"/>
  <c r="H22" i="1" s="1"/>
  <c r="I22" i="1"/>
  <c r="J22" i="1" s="1"/>
  <c r="M22" i="1"/>
  <c r="O22" i="1"/>
  <c r="P22" i="1" s="1"/>
  <c r="S22" i="1"/>
  <c r="W22" i="1"/>
  <c r="X22" i="1" s="1"/>
  <c r="E23" i="1"/>
  <c r="F23" i="1"/>
  <c r="G23" i="1"/>
  <c r="H23" i="1" s="1"/>
  <c r="I23" i="1"/>
  <c r="J23" i="1" s="1"/>
  <c r="M23" i="1"/>
  <c r="O23" i="1"/>
  <c r="P23" i="1" s="1"/>
  <c r="S23" i="1"/>
  <c r="W23" i="1"/>
  <c r="X23" i="1" s="1"/>
  <c r="E24" i="1"/>
  <c r="F24" i="1"/>
  <c r="G24" i="1"/>
  <c r="H24" i="1" s="1"/>
  <c r="I24" i="1"/>
  <c r="J24" i="1" s="1"/>
  <c r="M24" i="1"/>
  <c r="O24" i="1"/>
  <c r="P24" i="1" s="1"/>
  <c r="S24" i="1"/>
  <c r="W24" i="1"/>
  <c r="X24" i="1" s="1"/>
  <c r="E27" i="1"/>
  <c r="H27" i="1"/>
  <c r="I27" i="1"/>
  <c r="J27" i="1" s="1"/>
  <c r="M27" i="1"/>
  <c r="O27" i="1"/>
  <c r="P27" i="1" s="1"/>
  <c r="S27" i="1"/>
  <c r="W27" i="1"/>
  <c r="X27" i="1" s="1"/>
  <c r="E28" i="1"/>
  <c r="H28" i="1"/>
  <c r="I28" i="1"/>
  <c r="J28" i="1" s="1"/>
  <c r="M28" i="1"/>
  <c r="O28" i="1"/>
  <c r="P28" i="1" s="1"/>
  <c r="S28" i="1"/>
  <c r="W28" i="1"/>
  <c r="X28" i="1" s="1"/>
  <c r="E29" i="1"/>
  <c r="H29" i="1"/>
  <c r="I29" i="1"/>
  <c r="J29" i="1" s="1"/>
  <c r="M29" i="1"/>
  <c r="O29" i="1"/>
  <c r="P29" i="1" s="1"/>
  <c r="S29" i="1"/>
  <c r="W29" i="1"/>
  <c r="X29" i="1" s="1"/>
  <c r="E30" i="1"/>
  <c r="H30" i="1"/>
  <c r="I30" i="1"/>
  <c r="J30" i="1" s="1"/>
  <c r="M30" i="1"/>
  <c r="O30" i="1"/>
  <c r="P30" i="1" s="1"/>
  <c r="S30" i="1"/>
  <c r="W30" i="1"/>
  <c r="X30" i="1" s="1"/>
  <c r="E31" i="1"/>
  <c r="H31" i="1"/>
  <c r="I31" i="1"/>
  <c r="J31" i="1" s="1"/>
  <c r="M31" i="1"/>
  <c r="O31" i="1"/>
  <c r="P31" i="1" s="1"/>
  <c r="S31" i="1"/>
  <c r="W31" i="1"/>
  <c r="X31" i="1" s="1"/>
  <c r="E32" i="1"/>
  <c r="H32" i="1"/>
  <c r="I32" i="1"/>
  <c r="J32" i="1" s="1"/>
  <c r="M32" i="1"/>
  <c r="O32" i="1"/>
  <c r="P32" i="1" s="1"/>
  <c r="S32" i="1"/>
  <c r="W32" i="1"/>
  <c r="X32" i="1"/>
  <c r="E33" i="1"/>
  <c r="H33" i="1"/>
  <c r="I33" i="1"/>
  <c r="J33" i="1"/>
  <c r="M33" i="1"/>
  <c r="O33" i="1"/>
  <c r="P33" i="1"/>
  <c r="S33" i="1"/>
  <c r="W33" i="1"/>
  <c r="X33" i="1"/>
  <c r="E35" i="1"/>
  <c r="H35" i="1"/>
  <c r="I35" i="1"/>
  <c r="J35" i="1"/>
  <c r="M35" i="1"/>
  <c r="O35" i="1"/>
  <c r="P35" i="1"/>
  <c r="S35" i="1"/>
  <c r="W35" i="1"/>
  <c r="X35" i="1"/>
  <c r="E36" i="1"/>
  <c r="H36" i="1"/>
  <c r="I36" i="1"/>
  <c r="J36" i="1"/>
  <c r="M36" i="1"/>
  <c r="O36" i="1"/>
  <c r="P36" i="1"/>
  <c r="S36" i="1"/>
  <c r="W36" i="1"/>
  <c r="X36" i="1"/>
  <c r="E37" i="1"/>
  <c r="H37" i="1"/>
  <c r="I37" i="1"/>
  <c r="J37" i="1"/>
  <c r="M37" i="1"/>
  <c r="O37" i="1"/>
  <c r="P37" i="1"/>
  <c r="S37" i="1"/>
  <c r="W37" i="1"/>
  <c r="X37" i="1"/>
  <c r="E38" i="1"/>
  <c r="H38" i="1"/>
  <c r="I38" i="1"/>
  <c r="J38" i="1"/>
  <c r="M38" i="1"/>
  <c r="O38" i="1"/>
  <c r="P38" i="1"/>
  <c r="S38" i="1"/>
  <c r="W38" i="1"/>
  <c r="X38" i="1"/>
  <c r="E40" i="1"/>
  <c r="H40" i="1"/>
  <c r="I40" i="1"/>
  <c r="J40" i="1"/>
  <c r="M40" i="1"/>
  <c r="O40" i="1"/>
  <c r="P40" i="1"/>
  <c r="S40" i="1"/>
  <c r="W40" i="1"/>
  <c r="X40" i="1"/>
  <c r="E41" i="1"/>
  <c r="H41" i="1"/>
  <c r="I41" i="1"/>
  <c r="J41" i="1"/>
  <c r="M41" i="1"/>
  <c r="O41" i="1"/>
  <c r="P41" i="1"/>
  <c r="S41" i="1"/>
  <c r="W41" i="1"/>
  <c r="X41" i="1"/>
  <c r="E42" i="1"/>
  <c r="H42" i="1"/>
  <c r="I42" i="1"/>
  <c r="J42" i="1"/>
  <c r="M42" i="1"/>
  <c r="O42" i="1"/>
  <c r="P42" i="1"/>
  <c r="S42" i="1"/>
  <c r="W42" i="1"/>
  <c r="X42" i="1"/>
  <c r="E43" i="1"/>
  <c r="H43" i="1"/>
  <c r="I43" i="1"/>
  <c r="J43" i="1"/>
  <c r="M43" i="1"/>
  <c r="O43" i="1"/>
  <c r="P43" i="1"/>
  <c r="S43" i="1"/>
  <c r="W43" i="1"/>
  <c r="X43" i="1"/>
  <c r="E45" i="1"/>
  <c r="H45" i="1"/>
  <c r="I45" i="1"/>
  <c r="J45" i="1"/>
  <c r="M45" i="1"/>
  <c r="O45" i="1"/>
  <c r="P45" i="1"/>
  <c r="S45" i="1"/>
  <c r="W45" i="1"/>
  <c r="X45" i="1"/>
  <c r="E46" i="1"/>
  <c r="H46" i="1"/>
  <c r="I46" i="1"/>
  <c r="J46" i="1"/>
  <c r="M46" i="1"/>
  <c r="O46" i="1"/>
  <c r="P46" i="1"/>
  <c r="S46" i="1"/>
  <c r="W46" i="1"/>
  <c r="X46" i="1"/>
  <c r="E47" i="1"/>
  <c r="H47" i="1"/>
  <c r="I47" i="1"/>
  <c r="J47" i="1"/>
  <c r="M47" i="1"/>
  <c r="O47" i="1"/>
  <c r="P47" i="1"/>
  <c r="S47" i="1"/>
  <c r="W47" i="1"/>
  <c r="X47" i="1"/>
  <c r="E48" i="1"/>
  <c r="H48" i="1"/>
  <c r="I48" i="1"/>
  <c r="J48" i="1"/>
  <c r="M48" i="1"/>
  <c r="O48" i="1"/>
  <c r="P48" i="1"/>
  <c r="S48" i="1"/>
  <c r="W48" i="1"/>
  <c r="X48" i="1"/>
  <c r="E50" i="1"/>
  <c r="H50" i="1"/>
  <c r="I50" i="1"/>
  <c r="J50" i="1"/>
  <c r="M50" i="1"/>
  <c r="O50" i="1"/>
  <c r="P50" i="1"/>
  <c r="S50" i="1"/>
  <c r="W50" i="1"/>
  <c r="X50" i="1"/>
  <c r="E51" i="1"/>
  <c r="H51" i="1"/>
  <c r="I51" i="1"/>
  <c r="J51" i="1"/>
  <c r="M51" i="1"/>
  <c r="O51" i="1"/>
  <c r="P51" i="1"/>
  <c r="S51" i="1"/>
  <c r="W51" i="1"/>
  <c r="X51" i="1"/>
  <c r="E52" i="1"/>
  <c r="H52" i="1"/>
  <c r="I52" i="1"/>
  <c r="J52" i="1"/>
  <c r="M52" i="1"/>
  <c r="O52" i="1"/>
  <c r="P52" i="1"/>
  <c r="S52" i="1"/>
  <c r="W52" i="1"/>
  <c r="X52" i="1"/>
  <c r="E53" i="1"/>
  <c r="H53" i="1"/>
  <c r="I53" i="1"/>
  <c r="J53" i="1"/>
  <c r="M53" i="1"/>
  <c r="O53" i="1"/>
  <c r="P53" i="1"/>
  <c r="S53" i="1"/>
  <c r="W53" i="1"/>
  <c r="X53" i="1"/>
  <c r="E54" i="1"/>
  <c r="H54" i="1"/>
  <c r="I54" i="1"/>
  <c r="J54" i="1"/>
  <c r="M54" i="1"/>
  <c r="O54" i="1"/>
  <c r="P54" i="1"/>
  <c r="S54" i="1"/>
  <c r="W54" i="1"/>
  <c r="X54" i="1"/>
  <c r="E55" i="1"/>
  <c r="H55" i="1"/>
  <c r="I55" i="1"/>
  <c r="J55" i="1"/>
  <c r="M55" i="1"/>
  <c r="O55" i="1"/>
  <c r="P55" i="1"/>
  <c r="S55" i="1"/>
  <c r="W55" i="1"/>
  <c r="X55" i="1"/>
  <c r="E57" i="1"/>
  <c r="H57" i="1"/>
  <c r="I57" i="1"/>
  <c r="J57" i="1"/>
  <c r="M57" i="1"/>
  <c r="O57" i="1"/>
  <c r="P57" i="1"/>
  <c r="S57" i="1"/>
  <c r="W57" i="1"/>
  <c r="X57" i="1"/>
  <c r="E58" i="1"/>
  <c r="H58" i="1"/>
  <c r="I58" i="1"/>
  <c r="J58" i="1"/>
  <c r="M58" i="1"/>
  <c r="O58" i="1"/>
  <c r="P58" i="1"/>
  <c r="S58" i="1"/>
  <c r="W58" i="1"/>
  <c r="X58" i="1"/>
  <c r="E59" i="1"/>
  <c r="H59" i="1"/>
  <c r="I59" i="1"/>
  <c r="J59" i="1"/>
  <c r="M59" i="1"/>
  <c r="O59" i="1"/>
  <c r="P59" i="1"/>
  <c r="S59" i="1"/>
  <c r="W59" i="1"/>
  <c r="X59" i="1"/>
  <c r="E60" i="1"/>
  <c r="H60" i="1"/>
  <c r="I60" i="1"/>
  <c r="J60" i="1"/>
  <c r="M60" i="1"/>
  <c r="O60" i="1"/>
  <c r="P60" i="1"/>
  <c r="S60" i="1"/>
  <c r="W60" i="1"/>
  <c r="X60" i="1"/>
  <c r="E61" i="1"/>
  <c r="H61" i="1"/>
  <c r="I61" i="1"/>
  <c r="J61" i="1"/>
  <c r="M61" i="1"/>
  <c r="O61" i="1"/>
  <c r="P61" i="1"/>
  <c r="S61" i="1"/>
  <c r="W61" i="1"/>
  <c r="X61" i="1"/>
  <c r="I18" i="1" l="1"/>
  <c r="J18" i="1" s="1"/>
  <c r="F20" i="1"/>
  <c r="F14" i="1"/>
  <c r="O18" i="1"/>
  <c r="P18" i="1" s="1"/>
  <c r="G20" i="1"/>
  <c r="H18" i="1"/>
  <c r="G14" i="1"/>
  <c r="T18" i="1" s="1"/>
  <c r="T23" i="1"/>
  <c r="T19" i="1"/>
  <c r="H19" i="1"/>
  <c r="T17" i="1"/>
  <c r="T16" i="1"/>
  <c r="H16" i="1"/>
  <c r="T22" i="1" l="1"/>
  <c r="T24" i="1"/>
  <c r="O20" i="1"/>
  <c r="P20" i="1" s="1"/>
  <c r="H20" i="1"/>
  <c r="T20" i="1"/>
  <c r="I14" i="1"/>
  <c r="J14" i="1" s="1"/>
  <c r="N14" i="1"/>
  <c r="N16" i="1"/>
  <c r="N17" i="1"/>
  <c r="N19" i="1"/>
  <c r="N22" i="1"/>
  <c r="N23" i="1"/>
  <c r="N24" i="1"/>
  <c r="N27" i="1"/>
  <c r="N28" i="1"/>
  <c r="N29" i="1"/>
  <c r="N30" i="1"/>
  <c r="N31" i="1"/>
  <c r="N32" i="1"/>
  <c r="N60" i="1"/>
  <c r="N61" i="1"/>
  <c r="N33" i="1"/>
  <c r="N35" i="1"/>
  <c r="N36" i="1"/>
  <c r="N37" i="1"/>
  <c r="N38" i="1"/>
  <c r="N40" i="1"/>
  <c r="N41" i="1"/>
  <c r="N42" i="1"/>
  <c r="N43" i="1"/>
  <c r="N45" i="1"/>
  <c r="N46" i="1"/>
  <c r="N47" i="1"/>
  <c r="N48" i="1"/>
  <c r="N50" i="1"/>
  <c r="N51" i="1"/>
  <c r="N52" i="1"/>
  <c r="N53" i="1"/>
  <c r="N54" i="1"/>
  <c r="N55" i="1"/>
  <c r="N57" i="1"/>
  <c r="N58" i="1"/>
  <c r="N59" i="1"/>
  <c r="N18" i="1"/>
  <c r="O14" i="1"/>
  <c r="P14" i="1" s="1"/>
  <c r="H14" i="1"/>
  <c r="T14" i="1"/>
  <c r="T27" i="1"/>
  <c r="T28" i="1"/>
  <c r="T29" i="1"/>
  <c r="T30" i="1"/>
  <c r="T31" i="1"/>
  <c r="T60" i="1"/>
  <c r="T32" i="1"/>
  <c r="T33" i="1"/>
  <c r="T35" i="1"/>
  <c r="T36" i="1"/>
  <c r="T37" i="1"/>
  <c r="T38" i="1"/>
  <c r="T40" i="1"/>
  <c r="T41" i="1"/>
  <c r="T42" i="1"/>
  <c r="T43" i="1"/>
  <c r="T45" i="1"/>
  <c r="T46" i="1"/>
  <c r="T47" i="1"/>
  <c r="T48" i="1"/>
  <c r="T50" i="1"/>
  <c r="T51" i="1"/>
  <c r="T52" i="1"/>
  <c r="T53" i="1"/>
  <c r="T54" i="1"/>
  <c r="T55" i="1"/>
  <c r="T57" i="1"/>
  <c r="T58" i="1"/>
  <c r="T59" i="1"/>
  <c r="T61" i="1"/>
  <c r="I20" i="1"/>
  <c r="J20" i="1" s="1"/>
  <c r="N20" i="1"/>
</calcChain>
</file>

<file path=xl/sharedStrings.xml><?xml version="1.0" encoding="utf-8"?>
<sst xmlns="http://schemas.openxmlformats.org/spreadsheetml/2006/main" count="71" uniqueCount="55">
  <si>
    <t>Prepared by Maryland Department of Planning.  Projections and Data Analysis / State Data Center. 2012.</t>
  </si>
  <si>
    <t>SOURCE:  U. S. Department of Commerce.  Bureau of the Census.  Manufacturing, Mining and Construction Statistics Division.</t>
  </si>
  <si>
    <t>WORCESTER</t>
  </si>
  <si>
    <t>WICOMICO</t>
  </si>
  <si>
    <t>SOMERSET</t>
  </si>
  <si>
    <t>DORCHESTER</t>
  </si>
  <si>
    <t>LOWER EASTERN SHORE</t>
  </si>
  <si>
    <t>TALBOT</t>
  </si>
  <si>
    <t>QUEEN ANNE'S</t>
  </si>
  <si>
    <t>KENT</t>
  </si>
  <si>
    <t>CECIL</t>
  </si>
  <si>
    <t>CAROLINE</t>
  </si>
  <si>
    <t>UPPER EASTERN SHORE</t>
  </si>
  <si>
    <t>WASHINGTON</t>
  </si>
  <si>
    <t>GARRETT</t>
  </si>
  <si>
    <t>ALLEGANY</t>
  </si>
  <si>
    <t>WESTERN MARYLAND</t>
  </si>
  <si>
    <t>ST. MARY'S</t>
  </si>
  <si>
    <t>CHARLES</t>
  </si>
  <si>
    <t>CALVERT</t>
  </si>
  <si>
    <t>SOUTHERN MARYLAND</t>
  </si>
  <si>
    <t>PRINCE GEORGE'S</t>
  </si>
  <si>
    <t>MONTGOMERY</t>
  </si>
  <si>
    <t>FREDERICK</t>
  </si>
  <si>
    <t>SUBURBAN WASHINGTON</t>
  </si>
  <si>
    <t>BALTIMORE CITY</t>
  </si>
  <si>
    <t>HOWARD</t>
  </si>
  <si>
    <t>HARFORD</t>
  </si>
  <si>
    <t>CARROLL</t>
  </si>
  <si>
    <t>BALTIMORE COUNTY</t>
  </si>
  <si>
    <t>ANNE ARUNDEL</t>
  </si>
  <si>
    <t>BALTIMORE REGION</t>
  </si>
  <si>
    <t>NON METRO NON MICRO COUNTIES</t>
  </si>
  <si>
    <t>MICROPOLITAN COUNTIES</t>
  </si>
  <si>
    <t>METROPOLITAN COUNTIES</t>
  </si>
  <si>
    <t>STATE BALANCE (minus Baltimore City)</t>
  </si>
  <si>
    <t>STATE BALANCE</t>
  </si>
  <si>
    <t>NEW SUBURBAN COUNTIES</t>
  </si>
  <si>
    <t>OLD SUBURBAN COUNTIES</t>
  </si>
  <si>
    <t>MARYLAND</t>
  </si>
  <si>
    <t>Percent</t>
  </si>
  <si>
    <t>Net</t>
  </si>
  <si>
    <t>Family</t>
  </si>
  <si>
    <t>Total</t>
  </si>
  <si>
    <t>Single</t>
  </si>
  <si>
    <t>Value Change</t>
  </si>
  <si>
    <t xml:space="preserve">        State Percent</t>
  </si>
  <si>
    <t>County Rank</t>
  </si>
  <si>
    <t>Change</t>
  </si>
  <si>
    <t>State Percent</t>
  </si>
  <si>
    <t>Average Construction Value</t>
  </si>
  <si>
    <t>Single Family Housing Units</t>
  </si>
  <si>
    <t>Total Housing Units</t>
  </si>
  <si>
    <t>COUNTY  AND COUNTY GROUP COMPARATIVE ANALYSIS OF NEW HOUSING FOR SPECIFIED YEARS</t>
  </si>
  <si>
    <t>Table 3C.   MARYLAND COUNTY AND COUNTY GROUP NEW HOUSING UNITS AUTHORIZED FOR CONSTRUCTION:  2011 AND 2008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</si>
</sst>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2" formatCode="_(&quot;$&quot;* #,##0_);_(&quot;$&quot;* \(#,##0\);_(&quot;$&quot;* &quot;-&quot;_);_(@_)"/>
    <numFmt numFmtId="41" formatCode="_(* #,##0_);_(* \(#,##0\);_(* &quot;-&quot;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 style="double">
        <color indexed="64"/>
      </right>
      <top/>
      <bottom style="thick">
        <color indexed="64"/>
      </bottom>
      <diagonal/>
    </border>
    <border>
      <left style="double">
        <color auto="1"/>
      </left>
      <right/>
      <top/>
      <bottom style="thick">
        <color auto="1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auto="1"/>
      </left>
      <right/>
      <top style="thin">
        <color auto="1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double">
        <color indexed="64"/>
      </right>
      <top style="thick">
        <color indexed="64"/>
      </top>
      <bottom/>
      <diagonal/>
    </border>
    <border>
      <left style="double">
        <color indexed="64"/>
      </left>
      <right/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/>
      <bottom style="double">
        <color auto="1"/>
      </bottom>
      <diagonal/>
    </border>
  </borders>
  <cellStyleXfs count="3">
    <xf numFmtId="0" fontId="0" fillId="0" borderId="0"/>
    <xf numFmtId="3" fontId="5" fillId="0" borderId="0"/>
    <xf numFmtId="0" fontId="1" fillId="0" borderId="0"/>
  </cellStyleXfs>
  <cellXfs count="116">
    <xf numFmtId="0" fontId="0" fillId="0" borderId="0" xfId="0"/>
    <xf numFmtId="0" fontId="0" fillId="0" borderId="0" xfId="0" applyFont="1"/>
    <xf numFmtId="0" fontId="2" fillId="0" borderId="0" xfId="0" applyFont="1"/>
    <xf numFmtId="0" fontId="2" fillId="0" borderId="0" xfId="0" applyFont="1" applyBorder="1"/>
    <xf numFmtId="0" fontId="3" fillId="0" borderId="0" xfId="0" applyFont="1" applyBorder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10" fontId="2" fillId="0" borderId="2" xfId="0" applyNumberFormat="1" applyFont="1" applyBorder="1" applyAlignment="1">
      <alignment horizontal="center"/>
    </xf>
    <xf numFmtId="0" fontId="2" fillId="0" borderId="6" xfId="0" applyFont="1" applyBorder="1"/>
    <xf numFmtId="41" fontId="2" fillId="0" borderId="2" xfId="0" applyNumberFormat="1" applyFont="1" applyBorder="1"/>
    <xf numFmtId="0" fontId="3" fillId="0" borderId="7" xfId="0" applyFont="1" applyBorder="1"/>
    <xf numFmtId="10" fontId="2" fillId="0" borderId="8" xfId="0" applyNumberFormat="1" applyFont="1" applyBorder="1"/>
    <xf numFmtId="42" fontId="2" fillId="0" borderId="9" xfId="0" applyNumberFormat="1" applyFont="1" applyBorder="1"/>
    <xf numFmtId="10" fontId="2" fillId="0" borderId="10" xfId="0" applyNumberFormat="1" applyFont="1" applyBorder="1" applyAlignment="1">
      <alignment horizontal="center"/>
    </xf>
    <xf numFmtId="10" fontId="2" fillId="0" borderId="9" xfId="0" applyNumberFormat="1" applyFont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0" fontId="2" fillId="0" borderId="9" xfId="0" applyFont="1" applyBorder="1" applyAlignment="1">
      <alignment horizontal="center"/>
    </xf>
    <xf numFmtId="10" fontId="2" fillId="0" borderId="9" xfId="0" applyNumberFormat="1" applyFont="1" applyBorder="1"/>
    <xf numFmtId="3" fontId="2" fillId="0" borderId="11" xfId="0" applyNumberFormat="1" applyFont="1" applyBorder="1"/>
    <xf numFmtId="10" fontId="2" fillId="0" borderId="12" xfId="0" applyNumberFormat="1" applyFont="1" applyBorder="1" applyAlignment="1">
      <alignment horizontal="center"/>
    </xf>
    <xf numFmtId="10" fontId="2" fillId="0" borderId="9" xfId="0" applyNumberFormat="1" applyFont="1" applyBorder="1" applyAlignment="1">
      <alignment horizontal="right"/>
    </xf>
    <xf numFmtId="3" fontId="2" fillId="0" borderId="13" xfId="0" applyNumberFormat="1" applyFont="1" applyBorder="1" applyAlignment="1">
      <alignment horizontal="right"/>
    </xf>
    <xf numFmtId="41" fontId="2" fillId="0" borderId="9" xfId="0" applyNumberFormat="1" applyFont="1" applyBorder="1"/>
    <xf numFmtId="41" fontId="0" fillId="0" borderId="10" xfId="0" applyNumberFormat="1" applyFont="1" applyBorder="1"/>
    <xf numFmtId="41" fontId="0" fillId="0" borderId="9" xfId="0" applyNumberFormat="1" applyFont="1" applyBorder="1"/>
    <xf numFmtId="3" fontId="3" fillId="0" borderId="14" xfId="0" applyNumberFormat="1" applyFont="1" applyFill="1" applyBorder="1"/>
    <xf numFmtId="3" fontId="0" fillId="0" borderId="9" xfId="0" applyNumberFormat="1" applyFont="1" applyBorder="1"/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0" fontId="2" fillId="0" borderId="12" xfId="0" applyFont="1" applyBorder="1"/>
    <xf numFmtId="0" fontId="2" fillId="0" borderId="9" xfId="0" applyFont="1" applyBorder="1" applyAlignment="1">
      <alignment horizontal="right"/>
    </xf>
    <xf numFmtId="0" fontId="2" fillId="0" borderId="13" xfId="0" applyFont="1" applyBorder="1" applyAlignment="1">
      <alignment horizontal="right"/>
    </xf>
    <xf numFmtId="0" fontId="0" fillId="0" borderId="10" xfId="0" applyFont="1" applyBorder="1"/>
    <xf numFmtId="0" fontId="0" fillId="0" borderId="9" xfId="0" applyFont="1" applyBorder="1"/>
    <xf numFmtId="0" fontId="3" fillId="0" borderId="14" xfId="0" applyFont="1" applyBorder="1"/>
    <xf numFmtId="3" fontId="3" fillId="0" borderId="14" xfId="0" applyNumberFormat="1" applyFont="1" applyBorder="1"/>
    <xf numFmtId="41" fontId="4" fillId="0" borderId="10" xfId="0" applyNumberFormat="1" applyFont="1" applyBorder="1"/>
    <xf numFmtId="41" fontId="4" fillId="0" borderId="9" xfId="0" applyNumberFormat="1" applyFont="1" applyBorder="1"/>
    <xf numFmtId="0" fontId="2" fillId="0" borderId="13" xfId="0" applyFont="1" applyBorder="1"/>
    <xf numFmtId="41" fontId="2" fillId="0" borderId="9" xfId="0" applyNumberFormat="1" applyFont="1" applyBorder="1" applyAlignment="1">
      <alignment horizontal="right"/>
    </xf>
    <xf numFmtId="41" fontId="0" fillId="0" borderId="10" xfId="0" applyNumberFormat="1" applyFont="1" applyBorder="1" applyAlignment="1">
      <alignment horizontal="right"/>
    </xf>
    <xf numFmtId="41" fontId="0" fillId="0" borderId="9" xfId="0" applyNumberFormat="1" applyFont="1" applyBorder="1" applyAlignment="1">
      <alignment horizontal="right"/>
    </xf>
    <xf numFmtId="0" fontId="3" fillId="0" borderId="12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9" xfId="0" applyFont="1" applyBorder="1" applyAlignment="1">
      <alignment horizontal="right"/>
    </xf>
    <xf numFmtId="0" fontId="3" fillId="0" borderId="13" xfId="0" applyFont="1" applyBorder="1" applyAlignment="1">
      <alignment horizontal="right"/>
    </xf>
    <xf numFmtId="0" fontId="3" fillId="0" borderId="0" xfId="0" applyFont="1"/>
    <xf numFmtId="10" fontId="3" fillId="0" borderId="8" xfId="0" applyNumberFormat="1" applyFont="1" applyBorder="1"/>
    <xf numFmtId="42" fontId="3" fillId="0" borderId="9" xfId="0" applyNumberFormat="1" applyFont="1" applyBorder="1"/>
    <xf numFmtId="10" fontId="3" fillId="0" borderId="10" xfId="0" applyNumberFormat="1" applyFont="1" applyBorder="1" applyAlignment="1">
      <alignment horizontal="center"/>
    </xf>
    <xf numFmtId="10" fontId="3" fillId="0" borderId="9" xfId="0" applyNumberFormat="1" applyFont="1" applyBorder="1" applyAlignment="1">
      <alignment horizontal="center"/>
    </xf>
    <xf numFmtId="0" fontId="3" fillId="0" borderId="9" xfId="0" applyFont="1" applyBorder="1"/>
    <xf numFmtId="10" fontId="3" fillId="0" borderId="9" xfId="0" applyNumberFormat="1" applyFont="1" applyBorder="1"/>
    <xf numFmtId="3" fontId="3" fillId="0" borderId="11" xfId="0" applyNumberFormat="1" applyFont="1" applyBorder="1"/>
    <xf numFmtId="10" fontId="3" fillId="0" borderId="12" xfId="0" applyNumberFormat="1" applyFont="1" applyBorder="1" applyAlignment="1">
      <alignment horizontal="center"/>
    </xf>
    <xf numFmtId="10" fontId="3" fillId="0" borderId="9" xfId="0" applyNumberFormat="1" applyFont="1" applyBorder="1" applyAlignment="1">
      <alignment horizontal="right"/>
    </xf>
    <xf numFmtId="3" fontId="3" fillId="0" borderId="13" xfId="0" applyNumberFormat="1" applyFont="1" applyBorder="1" applyAlignment="1">
      <alignment horizontal="right"/>
    </xf>
    <xf numFmtId="41" fontId="3" fillId="0" borderId="9" xfId="0" applyNumberFormat="1" applyFont="1" applyBorder="1"/>
    <xf numFmtId="41" fontId="3" fillId="0" borderId="14" xfId="0" applyNumberFormat="1" applyFont="1" applyBorder="1"/>
    <xf numFmtId="0" fontId="3" fillId="0" borderId="15" xfId="0" applyFont="1" applyBorder="1" applyAlignment="1">
      <alignment horizontal="center"/>
    </xf>
    <xf numFmtId="0" fontId="2" fillId="0" borderId="15" xfId="0" applyFont="1" applyBorder="1"/>
    <xf numFmtId="0" fontId="3" fillId="0" borderId="16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3" fillId="0" borderId="23" xfId="0" applyFont="1" applyBorder="1"/>
    <xf numFmtId="0" fontId="3" fillId="0" borderId="8" xfId="0" applyFont="1" applyBorder="1"/>
    <xf numFmtId="0" fontId="3" fillId="0" borderId="15" xfId="0" applyFont="1" applyBorder="1"/>
    <xf numFmtId="0" fontId="3" fillId="0" borderId="10" xfId="0" applyFont="1" applyBorder="1" applyAlignment="1">
      <alignment horizontal="center"/>
    </xf>
    <xf numFmtId="0" fontId="3" fillId="0" borderId="24" xfId="0" applyFont="1" applyBorder="1"/>
    <xf numFmtId="0" fontId="2" fillId="0" borderId="16" xfId="0" applyFont="1" applyBorder="1"/>
    <xf numFmtId="0" fontId="3" fillId="0" borderId="25" xfId="0" applyFont="1" applyBorder="1"/>
    <xf numFmtId="0" fontId="3" fillId="0" borderId="17" xfId="0" applyFont="1" applyBorder="1" applyAlignment="1">
      <alignment horizontal="centerContinuous"/>
    </xf>
    <xf numFmtId="0" fontId="3" fillId="0" borderId="22" xfId="0" applyFont="1" applyBorder="1" applyAlignment="1">
      <alignment horizontal="centerContinuous"/>
    </xf>
    <xf numFmtId="0" fontId="3" fillId="0" borderId="9" xfId="0" applyFont="1" applyBorder="1" applyAlignment="1">
      <alignment horizontal="centerContinuous"/>
    </xf>
    <xf numFmtId="0" fontId="3" fillId="0" borderId="11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3" fillId="0" borderId="11" xfId="0" applyFont="1" applyBorder="1" applyAlignment="1">
      <alignment horizontal="centerContinuous"/>
    </xf>
    <xf numFmtId="0" fontId="3" fillId="0" borderId="10" xfId="0" applyFont="1" applyBorder="1" applyAlignment="1">
      <alignment horizontal="centerContinuous"/>
    </xf>
    <xf numFmtId="0" fontId="3" fillId="0" borderId="0" xfId="0" applyFont="1" applyBorder="1" applyAlignment="1">
      <alignment horizontal="centerContinuous"/>
    </xf>
    <xf numFmtId="0" fontId="3" fillId="0" borderId="13" xfId="0" applyFont="1" applyBorder="1" applyAlignment="1">
      <alignment horizontal="centerContinuous"/>
    </xf>
    <xf numFmtId="0" fontId="3" fillId="0" borderId="12" xfId="0" applyFont="1" applyBorder="1" applyAlignment="1">
      <alignment horizontal="centerContinuous"/>
    </xf>
    <xf numFmtId="0" fontId="2" fillId="0" borderId="26" xfId="0" applyFont="1" applyBorder="1" applyAlignment="1">
      <alignment horizontal="centerContinuous"/>
    </xf>
    <xf numFmtId="0" fontId="3" fillId="0" borderId="27" xfId="0" applyFont="1" applyBorder="1" applyAlignment="1">
      <alignment horizontal="centerContinuous"/>
    </xf>
    <xf numFmtId="0" fontId="2" fillId="0" borderId="15" xfId="0" applyFont="1" applyBorder="1" applyAlignment="1">
      <alignment horizontal="centerContinuous"/>
    </xf>
    <xf numFmtId="0" fontId="3" fillId="0" borderId="11" xfId="0" applyFont="1" applyBorder="1"/>
    <xf numFmtId="0" fontId="3" fillId="0" borderId="10" xfId="0" applyFont="1" applyBorder="1"/>
    <xf numFmtId="0" fontId="3" fillId="0" borderId="13" xfId="0" applyFont="1" applyBorder="1"/>
    <xf numFmtId="0" fontId="3" fillId="0" borderId="12" xfId="0" applyFont="1" applyBorder="1"/>
    <xf numFmtId="0" fontId="2" fillId="0" borderId="28" xfId="0" applyFont="1" applyBorder="1" applyAlignment="1">
      <alignment horizontal="centerContinuous"/>
    </xf>
    <xf numFmtId="0" fontId="3" fillId="0" borderId="29" xfId="0" applyFont="1" applyBorder="1" applyAlignment="1">
      <alignment horizontal="centerContinuous"/>
    </xf>
    <xf numFmtId="0" fontId="3" fillId="0" borderId="28" xfId="0" applyFont="1" applyBorder="1" applyAlignment="1">
      <alignment horizontal="centerContinuous"/>
    </xf>
    <xf numFmtId="0" fontId="2" fillId="0" borderId="25" xfId="0" applyFont="1" applyBorder="1"/>
    <xf numFmtId="0" fontId="3" fillId="0" borderId="16" xfId="0" applyFont="1" applyBorder="1" applyAlignment="1">
      <alignment horizontal="centerContinuous"/>
    </xf>
    <xf numFmtId="0" fontId="3" fillId="0" borderId="27" xfId="0" applyFont="1" applyBorder="1"/>
    <xf numFmtId="0" fontId="2" fillId="0" borderId="30" xfId="0" applyFont="1" applyBorder="1"/>
    <xf numFmtId="0" fontId="2" fillId="0" borderId="8" xfId="0" applyFont="1" applyBorder="1" applyAlignment="1">
      <alignment horizontal="centerContinuous"/>
    </xf>
    <xf numFmtId="0" fontId="2" fillId="0" borderId="0" xfId="0" applyFont="1" applyBorder="1" applyAlignment="1">
      <alignment horizontal="centerContinuous"/>
    </xf>
    <xf numFmtId="0" fontId="3" fillId="0" borderId="0" xfId="0" applyFont="1" applyBorder="1" applyAlignment="1">
      <alignment horizontal="center"/>
    </xf>
    <xf numFmtId="0" fontId="2" fillId="0" borderId="31" xfId="0" applyFont="1" applyBorder="1"/>
    <xf numFmtId="0" fontId="2" fillId="0" borderId="32" xfId="0" applyFont="1" applyBorder="1"/>
    <xf numFmtId="0" fontId="3" fillId="0" borderId="33" xfId="0" applyFont="1" applyBorder="1"/>
    <xf numFmtId="0" fontId="3" fillId="0" borderId="32" xfId="0" applyFont="1" applyBorder="1"/>
    <xf numFmtId="0" fontId="3" fillId="0" borderId="34" xfId="0" applyFont="1" applyBorder="1"/>
    <xf numFmtId="0" fontId="3" fillId="0" borderId="35" xfId="0" applyFont="1" applyBorder="1"/>
    <xf numFmtId="0" fontId="2" fillId="0" borderId="36" xfId="0" applyFont="1" applyBorder="1"/>
    <xf numFmtId="0" fontId="2" fillId="0" borderId="37" xfId="0" applyFont="1" applyBorder="1"/>
  </cellXfs>
  <cellStyles count="3">
    <cellStyle name="Comma0" xfId="1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5"/>
  <sheetViews>
    <sheetView tabSelected="1" workbookViewId="0"/>
  </sheetViews>
  <sheetFormatPr defaultRowHeight="15" x14ac:dyDescent="0.25"/>
  <cols>
    <col min="1" max="1" width="2.7109375" customWidth="1"/>
    <col min="2" max="2" width="36" bestFit="1" customWidth="1"/>
    <col min="21" max="22" width="10" bestFit="1" customWidth="1"/>
    <col min="23" max="23" width="9.7109375" bestFit="1" customWidth="1"/>
  </cols>
  <sheetData>
    <row r="1" spans="1:26" x14ac:dyDescent="0.25">
      <c r="A1" s="1"/>
      <c r="B1" s="51" t="s">
        <v>54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1"/>
    </row>
    <row r="2" spans="1:26" x14ac:dyDescent="0.25">
      <c r="A2" s="1"/>
      <c r="B2" s="3" t="s">
        <v>53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2"/>
      <c r="Z2" s="1"/>
    </row>
    <row r="3" spans="1:26" ht="15.75" thickBot="1" x14ac:dyDescent="0.3">
      <c r="A3" s="1"/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115"/>
      <c r="P3" s="115"/>
      <c r="Q3" s="115"/>
      <c r="R3" s="115"/>
      <c r="S3" s="115"/>
      <c r="T3" s="115"/>
      <c r="U3" s="115"/>
      <c r="V3" s="115"/>
      <c r="W3" s="115"/>
      <c r="X3" s="115"/>
      <c r="Y3" s="2"/>
      <c r="Z3" s="1"/>
    </row>
    <row r="4" spans="1:26" ht="16.5" thickTop="1" thickBot="1" x14ac:dyDescent="0.3">
      <c r="A4" s="1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1"/>
    </row>
    <row r="5" spans="1:26" ht="15.75" thickTop="1" x14ac:dyDescent="0.25">
      <c r="A5" s="1"/>
      <c r="B5" s="114"/>
      <c r="C5" s="113"/>
      <c r="D5" s="111"/>
      <c r="E5" s="111"/>
      <c r="F5" s="113"/>
      <c r="G5" s="111"/>
      <c r="H5" s="110"/>
      <c r="I5" s="112"/>
      <c r="J5" s="111"/>
      <c r="K5" s="111"/>
      <c r="L5" s="111"/>
      <c r="M5" s="111"/>
      <c r="N5" s="110"/>
      <c r="O5" s="109"/>
      <c r="P5" s="109"/>
      <c r="Q5" s="109"/>
      <c r="R5" s="109"/>
      <c r="S5" s="109"/>
      <c r="T5" s="109"/>
      <c r="U5" s="109"/>
      <c r="V5" s="109"/>
      <c r="W5" s="109"/>
      <c r="X5" s="108"/>
      <c r="Y5" s="2"/>
      <c r="Z5" s="1"/>
    </row>
    <row r="6" spans="1:26" x14ac:dyDescent="0.25">
      <c r="A6" s="1"/>
      <c r="B6" s="39"/>
      <c r="C6" s="95"/>
      <c r="D6" s="107">
        <v>2011</v>
      </c>
      <c r="E6" s="107"/>
      <c r="F6" s="95"/>
      <c r="G6" s="107">
        <v>2008</v>
      </c>
      <c r="H6" s="107"/>
      <c r="I6" s="89" t="s">
        <v>52</v>
      </c>
      <c r="J6" s="88"/>
      <c r="K6" s="88"/>
      <c r="L6" s="88"/>
      <c r="M6" s="88"/>
      <c r="N6" s="90"/>
      <c r="O6" s="88" t="s">
        <v>51</v>
      </c>
      <c r="P6" s="106"/>
      <c r="Q6" s="106"/>
      <c r="R6" s="106"/>
      <c r="S6" s="106"/>
      <c r="T6" s="106"/>
      <c r="U6" s="106"/>
      <c r="V6" s="106"/>
      <c r="W6" s="106"/>
      <c r="X6" s="105"/>
      <c r="Y6" s="2"/>
      <c r="Z6" s="1"/>
    </row>
    <row r="7" spans="1:26" x14ac:dyDescent="0.25">
      <c r="A7" s="1"/>
      <c r="B7" s="39"/>
      <c r="C7" s="95"/>
      <c r="D7" s="4"/>
      <c r="E7" s="4"/>
      <c r="F7" s="95"/>
      <c r="G7" s="4"/>
      <c r="H7" s="4"/>
      <c r="I7" s="96"/>
      <c r="J7" s="4"/>
      <c r="K7" s="4"/>
      <c r="L7" s="4"/>
      <c r="M7" s="4"/>
      <c r="N7" s="97"/>
      <c r="O7" s="104"/>
      <c r="P7" s="104"/>
      <c r="Q7" s="104"/>
      <c r="R7" s="104"/>
      <c r="S7" s="104"/>
      <c r="T7" s="104"/>
      <c r="U7" s="3"/>
      <c r="V7" s="3"/>
      <c r="W7" s="3"/>
      <c r="X7" s="30"/>
      <c r="Y7" s="2"/>
      <c r="Z7" s="1"/>
    </row>
    <row r="8" spans="1:26" x14ac:dyDescent="0.25">
      <c r="A8" s="1"/>
      <c r="B8" s="39"/>
      <c r="C8" s="76"/>
      <c r="D8" s="76"/>
      <c r="E8" s="76"/>
      <c r="F8" s="103"/>
      <c r="G8" s="76"/>
      <c r="H8" s="76"/>
      <c r="I8" s="101"/>
      <c r="J8" s="100"/>
      <c r="K8" s="92"/>
      <c r="L8" s="99"/>
      <c r="M8" s="100"/>
      <c r="N8" s="102"/>
      <c r="O8" s="101"/>
      <c r="P8" s="100"/>
      <c r="Q8" s="92"/>
      <c r="R8" s="99"/>
      <c r="S8" s="100"/>
      <c r="T8" s="99"/>
      <c r="U8" s="92" t="s">
        <v>50</v>
      </c>
      <c r="V8" s="98"/>
      <c r="W8" s="98"/>
      <c r="X8" s="91"/>
      <c r="Y8" s="2"/>
      <c r="Z8" s="1"/>
    </row>
    <row r="9" spans="1:26" x14ac:dyDescent="0.25">
      <c r="A9" s="1"/>
      <c r="B9" s="39"/>
      <c r="C9" s="56"/>
      <c r="D9" s="31"/>
      <c r="E9" s="31"/>
      <c r="F9" s="95"/>
      <c r="G9" s="31"/>
      <c r="H9" s="31"/>
      <c r="I9" s="96"/>
      <c r="J9" s="4"/>
      <c r="K9" s="95"/>
      <c r="L9" s="94"/>
      <c r="M9" s="4"/>
      <c r="N9" s="97"/>
      <c r="O9" s="96"/>
      <c r="P9" s="4"/>
      <c r="Q9" s="95"/>
      <c r="R9" s="94"/>
      <c r="S9" s="4"/>
      <c r="T9" s="94"/>
      <c r="U9" s="65"/>
      <c r="V9" s="93"/>
      <c r="W9" s="92"/>
      <c r="X9" s="91"/>
      <c r="Y9" s="2"/>
      <c r="Z9" s="1"/>
    </row>
    <row r="10" spans="1:26" x14ac:dyDescent="0.25">
      <c r="A10" s="1"/>
      <c r="B10" s="39"/>
      <c r="C10" s="48"/>
      <c r="D10" s="48"/>
      <c r="E10" s="48" t="s">
        <v>40</v>
      </c>
      <c r="F10" s="77"/>
      <c r="G10" s="48"/>
      <c r="H10" s="48" t="s">
        <v>40</v>
      </c>
      <c r="I10" s="89" t="s">
        <v>48</v>
      </c>
      <c r="J10" s="88"/>
      <c r="K10" s="87" t="s">
        <v>47</v>
      </c>
      <c r="L10" s="86"/>
      <c r="M10" s="88" t="s">
        <v>49</v>
      </c>
      <c r="N10" s="90"/>
      <c r="O10" s="89" t="s">
        <v>48</v>
      </c>
      <c r="P10" s="88"/>
      <c r="Q10" s="87" t="s">
        <v>47</v>
      </c>
      <c r="R10" s="86"/>
      <c r="S10" s="85" t="s">
        <v>46</v>
      </c>
      <c r="T10" s="84"/>
      <c r="U10" s="83"/>
      <c r="V10" s="83"/>
      <c r="W10" s="82" t="s">
        <v>45</v>
      </c>
      <c r="X10" s="81"/>
      <c r="Y10" s="2"/>
      <c r="Z10" s="1"/>
    </row>
    <row r="11" spans="1:26" x14ac:dyDescent="0.25">
      <c r="A11" s="1"/>
      <c r="B11" s="39"/>
      <c r="C11" s="48"/>
      <c r="D11" s="48" t="s">
        <v>44</v>
      </c>
      <c r="E11" s="48" t="s">
        <v>44</v>
      </c>
      <c r="F11" s="77"/>
      <c r="G11" s="48" t="s">
        <v>44</v>
      </c>
      <c r="H11" s="48" t="s">
        <v>44</v>
      </c>
      <c r="I11" s="80"/>
      <c r="J11" s="76"/>
      <c r="K11" s="65"/>
      <c r="L11" s="65"/>
      <c r="M11" s="65"/>
      <c r="N11" s="79"/>
      <c r="O11" s="78"/>
      <c r="P11" s="76"/>
      <c r="Q11" s="65"/>
      <c r="R11" s="65"/>
      <c r="S11" s="65"/>
      <c r="T11" s="65"/>
      <c r="U11" s="77"/>
      <c r="V11" s="48"/>
      <c r="W11" s="76"/>
      <c r="X11" s="75"/>
      <c r="Y11" s="2"/>
      <c r="Z11" s="1"/>
    </row>
    <row r="12" spans="1:26" x14ac:dyDescent="0.25">
      <c r="A12" s="1"/>
      <c r="B12" s="74"/>
      <c r="C12" s="69" t="s">
        <v>43</v>
      </c>
      <c r="D12" s="69" t="s">
        <v>42</v>
      </c>
      <c r="E12" s="69" t="s">
        <v>42</v>
      </c>
      <c r="F12" s="73" t="s">
        <v>43</v>
      </c>
      <c r="G12" s="69" t="s">
        <v>42</v>
      </c>
      <c r="H12" s="69" t="s">
        <v>42</v>
      </c>
      <c r="I12" s="72" t="s">
        <v>41</v>
      </c>
      <c r="J12" s="69" t="s">
        <v>40</v>
      </c>
      <c r="K12" s="48">
        <v>2011</v>
      </c>
      <c r="L12" s="69">
        <v>2008</v>
      </c>
      <c r="M12" s="48">
        <v>2011</v>
      </c>
      <c r="N12" s="71">
        <v>2008</v>
      </c>
      <c r="O12" s="70" t="s">
        <v>41</v>
      </c>
      <c r="P12" s="69" t="s">
        <v>40</v>
      </c>
      <c r="Q12" s="69">
        <v>2011</v>
      </c>
      <c r="R12" s="69">
        <v>2008</v>
      </c>
      <c r="S12" s="69">
        <v>2011</v>
      </c>
      <c r="T12" s="69">
        <v>2008</v>
      </c>
      <c r="U12" s="69">
        <v>2011</v>
      </c>
      <c r="V12" s="69">
        <v>2008</v>
      </c>
      <c r="W12" s="69" t="s">
        <v>41</v>
      </c>
      <c r="X12" s="68" t="s">
        <v>40</v>
      </c>
      <c r="Y12" s="2"/>
      <c r="Z12" s="1"/>
    </row>
    <row r="13" spans="1:26" x14ac:dyDescent="0.25">
      <c r="A13" s="1"/>
      <c r="B13" s="39"/>
      <c r="C13" s="48"/>
      <c r="D13" s="48"/>
      <c r="E13" s="48"/>
      <c r="F13" s="64"/>
      <c r="G13" s="64"/>
      <c r="H13" s="48"/>
      <c r="I13" s="67"/>
      <c r="J13" s="48"/>
      <c r="K13" s="65"/>
      <c r="L13" s="48"/>
      <c r="M13" s="64"/>
      <c r="N13" s="66"/>
      <c r="O13" s="33"/>
      <c r="P13" s="31"/>
      <c r="Q13" s="65"/>
      <c r="R13" s="31"/>
      <c r="S13" s="31"/>
      <c r="T13" s="32"/>
      <c r="U13" s="64"/>
      <c r="V13" s="64"/>
      <c r="W13" s="31"/>
      <c r="X13" s="30"/>
      <c r="Y13" s="2"/>
      <c r="Z13" s="1"/>
    </row>
    <row r="14" spans="1:26" x14ac:dyDescent="0.25">
      <c r="A14" s="1"/>
      <c r="B14" s="63" t="s">
        <v>39</v>
      </c>
      <c r="C14" s="27">
        <v>13481</v>
      </c>
      <c r="D14" s="26">
        <v>8362</v>
      </c>
      <c r="E14" s="57">
        <f>(D14/C14)</f>
        <v>0.62028039462947848</v>
      </c>
      <c r="F14" s="62">
        <f>(F16+F17+F18)</f>
        <v>13018</v>
      </c>
      <c r="G14" s="62">
        <f>(G16+G17+G18)</f>
        <v>8927</v>
      </c>
      <c r="H14" s="57">
        <f>(G14/F14)</f>
        <v>0.68574281763711786</v>
      </c>
      <c r="I14" s="61">
        <f>(C14-F14)</f>
        <v>463</v>
      </c>
      <c r="J14" s="60">
        <f>(I14/F14)</f>
        <v>3.5566139191888155E-2</v>
      </c>
      <c r="K14" s="56"/>
      <c r="L14" s="48"/>
      <c r="M14" s="55">
        <f>(C14/C$14)</f>
        <v>1</v>
      </c>
      <c r="N14" s="59">
        <f>(F14/F$14)</f>
        <v>1</v>
      </c>
      <c r="O14" s="58">
        <f>(D14-G14)</f>
        <v>-565</v>
      </c>
      <c r="P14" s="57">
        <f>(O14/G14)</f>
        <v>-6.3291139240506333E-2</v>
      </c>
      <c r="Q14" s="56"/>
      <c r="R14" s="56"/>
      <c r="S14" s="55">
        <f>(D14/D$14)</f>
        <v>1</v>
      </c>
      <c r="T14" s="54">
        <f>(G14/G$14)</f>
        <v>1</v>
      </c>
      <c r="U14" s="53">
        <v>203830.62903611577</v>
      </c>
      <c r="V14" s="53">
        <v>193418.50633222674</v>
      </c>
      <c r="W14" s="53">
        <f>(U14-V14)</f>
        <v>10412.122703889036</v>
      </c>
      <c r="X14" s="52">
        <f>(W14/V14)</f>
        <v>5.3832091361540012E-2</v>
      </c>
      <c r="Y14" s="51"/>
      <c r="Z14" s="1"/>
    </row>
    <row r="15" spans="1:26" x14ac:dyDescent="0.25">
      <c r="A15" s="1"/>
      <c r="B15" s="39"/>
      <c r="C15" s="27"/>
      <c r="D15" s="26"/>
      <c r="E15" s="48"/>
      <c r="F15" s="27"/>
      <c r="G15" s="27"/>
      <c r="H15" s="48"/>
      <c r="I15" s="50"/>
      <c r="J15" s="49"/>
      <c r="K15" s="31"/>
      <c r="L15" s="48"/>
      <c r="M15" s="48"/>
      <c r="N15" s="47"/>
      <c r="O15" s="33"/>
      <c r="P15" s="31"/>
      <c r="Q15" s="31"/>
      <c r="R15" s="31"/>
      <c r="S15" s="31"/>
      <c r="T15" s="32"/>
      <c r="U15" s="15"/>
      <c r="V15" s="15"/>
      <c r="W15" s="31"/>
      <c r="X15" s="30"/>
      <c r="Y15" s="2"/>
      <c r="Z15" s="1"/>
    </row>
    <row r="16" spans="1:26" x14ac:dyDescent="0.25">
      <c r="A16" s="1"/>
      <c r="B16" s="40" t="s">
        <v>38</v>
      </c>
      <c r="C16" s="46">
        <v>6586</v>
      </c>
      <c r="D16" s="45">
        <v>3331</v>
      </c>
      <c r="E16" s="20">
        <f>(D16/C16)</f>
        <v>0.50576981475857885</v>
      </c>
      <c r="F16" s="44">
        <f>(F28+F29+F37+F38)</f>
        <v>5284</v>
      </c>
      <c r="G16" s="44">
        <f>(G28+G29+G37+G38)</f>
        <v>3656</v>
      </c>
      <c r="H16" s="20">
        <f>(G16/F16)</f>
        <v>0.69190007570022705</v>
      </c>
      <c r="I16" s="24">
        <f>(C16-F16)</f>
        <v>1302</v>
      </c>
      <c r="J16" s="23">
        <f>(I16/F16)</f>
        <v>0.24640423921271765</v>
      </c>
      <c r="K16" s="31"/>
      <c r="L16" s="31"/>
      <c r="M16" s="17">
        <f>(C16/C$14)</f>
        <v>0.48853942585861582</v>
      </c>
      <c r="N16" s="22">
        <f>(F16/F$14)</f>
        <v>0.40589952373636501</v>
      </c>
      <c r="O16" s="21">
        <f>(D16-G16)</f>
        <v>-325</v>
      </c>
      <c r="P16" s="20">
        <f>(O16/G16)</f>
        <v>-8.8894967177242892E-2</v>
      </c>
      <c r="Q16" s="31"/>
      <c r="R16" s="31"/>
      <c r="S16" s="17">
        <f>(D16/D$14)</f>
        <v>0.39834967711073904</v>
      </c>
      <c r="T16" s="16">
        <f>(G16/G$14)</f>
        <v>0.40954407975803742</v>
      </c>
      <c r="U16" s="15">
        <v>194808.57460222155</v>
      </c>
      <c r="V16" s="15">
        <v>193571.61506989429</v>
      </c>
      <c r="W16" s="15">
        <f>(U16-V16)</f>
        <v>1236.9595323272515</v>
      </c>
      <c r="X16" s="14">
        <f>(W16/V16)</f>
        <v>6.3901906892733914E-3</v>
      </c>
      <c r="Y16" s="2"/>
      <c r="Z16" s="1"/>
    </row>
    <row r="17" spans="1:26" x14ac:dyDescent="0.25">
      <c r="A17" s="1"/>
      <c r="B17" s="40" t="s">
        <v>37</v>
      </c>
      <c r="C17" s="46">
        <v>4989</v>
      </c>
      <c r="D17" s="45">
        <v>4095</v>
      </c>
      <c r="E17" s="20">
        <f>(D17/C17)</f>
        <v>0.82080577269993982</v>
      </c>
      <c r="F17" s="44">
        <f>(F30+F31+F32+F36+F41+F42+F43+F52+F54)</f>
        <v>4690</v>
      </c>
      <c r="G17" s="44">
        <f>(G30+G31+G32+G36+G41+G42+G43+G52+G54)</f>
        <v>3540</v>
      </c>
      <c r="H17" s="20">
        <f>(G17/F17)</f>
        <v>0.75479744136460558</v>
      </c>
      <c r="I17" s="24">
        <f>(C17-F17)</f>
        <v>299</v>
      </c>
      <c r="J17" s="23">
        <f>(I17/F17)</f>
        <v>6.3752665245202553E-2</v>
      </c>
      <c r="K17" s="31"/>
      <c r="L17" s="31"/>
      <c r="M17" s="17">
        <f>(C17/C$14)</f>
        <v>0.3700764038276092</v>
      </c>
      <c r="N17" s="22">
        <f>(F17/F$14)</f>
        <v>0.36027039483791673</v>
      </c>
      <c r="O17" s="21">
        <f>(D17-G17)</f>
        <v>555</v>
      </c>
      <c r="P17" s="20">
        <f>(O17/G17)</f>
        <v>0.15677966101694915</v>
      </c>
      <c r="Q17" s="31"/>
      <c r="R17" s="31"/>
      <c r="S17" s="17">
        <f>(D17/D$14)</f>
        <v>0.48971537909591006</v>
      </c>
      <c r="T17" s="16">
        <f>(G17/G$14)</f>
        <v>0.39654979276352637</v>
      </c>
      <c r="U17" s="15">
        <v>216195.6227106227</v>
      </c>
      <c r="V17" s="15">
        <v>198598.76750629724</v>
      </c>
      <c r="W17" s="15">
        <f>(U17-V17)</f>
        <v>17596.85520432546</v>
      </c>
      <c r="X17" s="14">
        <f>(W17/V17)</f>
        <v>8.8605057449651553E-2</v>
      </c>
      <c r="Y17" s="2"/>
      <c r="Z17" s="1"/>
    </row>
    <row r="18" spans="1:26" x14ac:dyDescent="0.25">
      <c r="A18" s="1"/>
      <c r="B18" s="40" t="s">
        <v>36</v>
      </c>
      <c r="C18" s="46">
        <v>1906</v>
      </c>
      <c r="D18" s="45">
        <v>936</v>
      </c>
      <c r="E18" s="20">
        <f>(D18/C18)</f>
        <v>0.49108079748163691</v>
      </c>
      <c r="F18" s="44">
        <f>(F19+F46+F47+F48+F51+F53+F55+F58+F59+F60+F61)</f>
        <v>3044</v>
      </c>
      <c r="G18" s="44">
        <f>(G19+G46+G47+G48+G51+G53+G55+G58+G59+G60+G61)</f>
        <v>1731</v>
      </c>
      <c r="H18" s="20">
        <f>(G18/F18)</f>
        <v>0.56865965834428389</v>
      </c>
      <c r="I18" s="24">
        <f>(C18-F18)</f>
        <v>-1138</v>
      </c>
      <c r="J18" s="23">
        <f>(I18/F18)</f>
        <v>-0.37385019710906703</v>
      </c>
      <c r="K18" s="31"/>
      <c r="L18" s="31"/>
      <c r="M18" s="17">
        <f>(C18/C$14)</f>
        <v>0.14138417031377495</v>
      </c>
      <c r="N18" s="22">
        <f>(F18/F$14)</f>
        <v>0.23383008142571823</v>
      </c>
      <c r="O18" s="21">
        <f>(D18-G18)</f>
        <v>-795</v>
      </c>
      <c r="P18" s="20">
        <f>(O18/G18)</f>
        <v>-0.45927209705372618</v>
      </c>
      <c r="Q18" s="31"/>
      <c r="R18" s="31"/>
      <c r="S18" s="17">
        <f>(D18/D$14)</f>
        <v>0.11193494379335087</v>
      </c>
      <c r="T18" s="16">
        <f>(G18/G$14)</f>
        <v>0.19390612747843619</v>
      </c>
      <c r="U18" s="15">
        <v>181841.11431623931</v>
      </c>
      <c r="V18" s="15">
        <v>176333.38048780488</v>
      </c>
      <c r="W18" s="15">
        <f>(U18-V18)</f>
        <v>5507.7338284344296</v>
      </c>
      <c r="X18" s="14">
        <f>(W18/V18)</f>
        <v>3.1234777063752495E-2</v>
      </c>
      <c r="Y18" s="2"/>
      <c r="Z18" s="1"/>
    </row>
    <row r="19" spans="1:26" x14ac:dyDescent="0.25">
      <c r="A19" s="1"/>
      <c r="B19" s="40" t="s">
        <v>25</v>
      </c>
      <c r="C19" s="46">
        <v>989</v>
      </c>
      <c r="D19" s="45">
        <v>75</v>
      </c>
      <c r="E19" s="20">
        <f>(D19/C19)</f>
        <v>7.583417593528817E-2</v>
      </c>
      <c r="F19" s="44">
        <f>(F33)</f>
        <v>1080</v>
      </c>
      <c r="G19" s="44">
        <f>(G33)</f>
        <v>153</v>
      </c>
      <c r="H19" s="20">
        <f>(G19/F19)</f>
        <v>0.14166666666666666</v>
      </c>
      <c r="I19" s="24">
        <f>(C19-F19)</f>
        <v>-91</v>
      </c>
      <c r="J19" s="23">
        <f>(I19/F19)</f>
        <v>-8.4259259259259256E-2</v>
      </c>
      <c r="K19" s="19">
        <v>5</v>
      </c>
      <c r="L19" s="18">
        <v>4</v>
      </c>
      <c r="M19" s="17">
        <f>(C19/C$14)</f>
        <v>7.3362510199540099E-2</v>
      </c>
      <c r="N19" s="22">
        <f>(F19/F$14)</f>
        <v>8.296205254263328E-2</v>
      </c>
      <c r="O19" s="21">
        <f>(D19-G19)</f>
        <v>-78</v>
      </c>
      <c r="P19" s="20">
        <f>(O19/G19)</f>
        <v>-0.50980392156862742</v>
      </c>
      <c r="Q19" s="19">
        <v>19</v>
      </c>
      <c r="R19" s="18">
        <v>19</v>
      </c>
      <c r="S19" s="17">
        <f>(D19/D$14)</f>
        <v>8.9691461372877306E-3</v>
      </c>
      <c r="T19" s="16">
        <f>(G19/G$14)</f>
        <v>1.7139016466898173E-2</v>
      </c>
      <c r="U19" s="15">
        <v>131036.50666666667</v>
      </c>
      <c r="V19" s="15">
        <v>111847.88321167883</v>
      </c>
      <c r="W19" s="15">
        <f>(U19-V19)</f>
        <v>19188.623454987843</v>
      </c>
      <c r="X19" s="14">
        <f>(W19/V19)</f>
        <v>0.17156000546449524</v>
      </c>
      <c r="Y19" s="2"/>
      <c r="Z19" s="1"/>
    </row>
    <row r="20" spans="1:26" x14ac:dyDescent="0.25">
      <c r="A20" s="1"/>
      <c r="B20" s="40" t="s">
        <v>35</v>
      </c>
      <c r="C20" s="27">
        <v>917</v>
      </c>
      <c r="D20" s="26">
        <v>861</v>
      </c>
      <c r="E20" s="20">
        <f>(D20/C20)</f>
        <v>0.93893129770992367</v>
      </c>
      <c r="F20" s="25">
        <f>(F18-F19)</f>
        <v>1964</v>
      </c>
      <c r="G20" s="25">
        <f>(G18-G19)</f>
        <v>1578</v>
      </c>
      <c r="H20" s="20">
        <f>(G20/F20)</f>
        <v>0.80346232179226074</v>
      </c>
      <c r="I20" s="24">
        <f>(C20-F20)</f>
        <v>-1047</v>
      </c>
      <c r="J20" s="23">
        <f>(I20/F20)</f>
        <v>-0.53309572301425667</v>
      </c>
      <c r="K20" s="31"/>
      <c r="L20" s="19"/>
      <c r="M20" s="17">
        <f>(C20/C$14)</f>
        <v>6.8021660114234855E-2</v>
      </c>
      <c r="N20" s="22">
        <f>(F20/F$14)</f>
        <v>0.15086802888308495</v>
      </c>
      <c r="O20" s="21">
        <f>(D20-G20)</f>
        <v>-717</v>
      </c>
      <c r="P20" s="20">
        <f>(O20/G20)</f>
        <v>-0.45437262357414449</v>
      </c>
      <c r="Q20" s="31"/>
      <c r="R20" s="19"/>
      <c r="S20" s="17">
        <f>(D20/D$14)</f>
        <v>0.10296579765606315</v>
      </c>
      <c r="T20" s="16">
        <f>(G20/G$14)</f>
        <v>0.17676711101153803</v>
      </c>
      <c r="U20" s="15">
        <v>186266.60278745645</v>
      </c>
      <c r="V20" s="15">
        <v>184416.19213174749</v>
      </c>
      <c r="W20" s="15">
        <f>(U20-V20)</f>
        <v>1850.4106557089544</v>
      </c>
      <c r="X20" s="14">
        <f>(W20/V20)</f>
        <v>1.0033883870604027E-2</v>
      </c>
      <c r="Y20" s="2"/>
      <c r="Z20" s="1"/>
    </row>
    <row r="21" spans="1:26" x14ac:dyDescent="0.25">
      <c r="A21" s="1"/>
      <c r="B21" s="40"/>
      <c r="C21" s="38"/>
      <c r="D21" s="37"/>
      <c r="E21" s="31"/>
      <c r="F21" s="31"/>
      <c r="G21" s="31"/>
      <c r="H21" s="31"/>
      <c r="I21" s="43"/>
      <c r="J21" s="31"/>
      <c r="K21" s="31"/>
      <c r="L21" s="19"/>
      <c r="M21" s="31"/>
      <c r="N21" s="34"/>
      <c r="O21" s="33"/>
      <c r="P21" s="31"/>
      <c r="Q21" s="31"/>
      <c r="R21" s="19"/>
      <c r="S21" s="31"/>
      <c r="T21" s="32"/>
      <c r="U21" s="15"/>
      <c r="V21" s="15"/>
      <c r="W21" s="31"/>
      <c r="X21" s="30"/>
      <c r="Y21" s="2"/>
      <c r="Z21" s="1"/>
    </row>
    <row r="22" spans="1:26" x14ac:dyDescent="0.25">
      <c r="A22" s="1"/>
      <c r="B22" s="40" t="s">
        <v>34</v>
      </c>
      <c r="C22" s="42">
        <v>12187</v>
      </c>
      <c r="D22" s="41">
        <v>7376</v>
      </c>
      <c r="E22" s="20">
        <f>(D22/C22)</f>
        <v>0.60523508656765401</v>
      </c>
      <c r="F22" s="25">
        <f>(F28+F29+F30+F31+F32+F33+F36+F37+F38+F41+F42+F46+F48+F52+F54+F59+F60)</f>
        <v>11289</v>
      </c>
      <c r="G22" s="25">
        <f>(G28+G29+G30+G31+G32+G33+G36+G37+G38+G41+G42+G46+G48+G52+G54+G59+G60)</f>
        <v>7417</v>
      </c>
      <c r="H22" s="20">
        <f>(G22/F22)</f>
        <v>0.65701124988927273</v>
      </c>
      <c r="I22" s="24">
        <f>(C22-F22)</f>
        <v>898</v>
      </c>
      <c r="J22" s="23">
        <f>(I22/F22)</f>
        <v>7.954646115687837E-2</v>
      </c>
      <c r="K22" s="31"/>
      <c r="L22" s="19"/>
      <c r="M22" s="17">
        <f>(C22/C$14)</f>
        <v>0.9040130554113196</v>
      </c>
      <c r="N22" s="22">
        <f>(F22/F$14)</f>
        <v>0.86718389921646954</v>
      </c>
      <c r="O22" s="21">
        <f>(D22-G22)</f>
        <v>-41</v>
      </c>
      <c r="P22" s="20">
        <f>(O22/G22)</f>
        <v>-5.5278414453282998E-3</v>
      </c>
      <c r="Q22" s="31"/>
      <c r="R22" s="19"/>
      <c r="S22" s="17">
        <f>(D22/D$14)</f>
        <v>0.88208562544845726</v>
      </c>
      <c r="T22" s="16">
        <f>(G22/G$14)</f>
        <v>0.83085022964041666</v>
      </c>
      <c r="U22" s="15">
        <v>204793.02765726682</v>
      </c>
      <c r="V22" s="15">
        <v>193904.15719398711</v>
      </c>
      <c r="W22" s="15">
        <f>(U22-V22)</f>
        <v>10888.870463279716</v>
      </c>
      <c r="X22" s="14">
        <f>(W22/V22)</f>
        <v>5.6155941269408614E-2</v>
      </c>
      <c r="Y22" s="2"/>
      <c r="Z22" s="1"/>
    </row>
    <row r="23" spans="1:26" x14ac:dyDescent="0.25">
      <c r="A23" s="1"/>
      <c r="B23" s="40" t="s">
        <v>33</v>
      </c>
      <c r="C23" s="42">
        <v>1126</v>
      </c>
      <c r="D23" s="41">
        <v>818</v>
      </c>
      <c r="E23" s="20">
        <f>(D23/C23)</f>
        <v>0.72646536412078155</v>
      </c>
      <c r="F23" s="25">
        <f>(F43+F55+F58+F61)</f>
        <v>1349</v>
      </c>
      <c r="G23" s="25">
        <f>(G43+G55+G58+G61)</f>
        <v>1132</v>
      </c>
      <c r="H23" s="20">
        <f>(G23/F23)</f>
        <v>0.83914010378057824</v>
      </c>
      <c r="I23" s="24">
        <f>(C23-F23)</f>
        <v>-223</v>
      </c>
      <c r="J23" s="23">
        <f>(I23/F23)</f>
        <v>-0.1653076352853966</v>
      </c>
      <c r="K23" s="31"/>
      <c r="L23" s="19"/>
      <c r="M23" s="17">
        <f>(C23/C$14)</f>
        <v>8.3524961056301458E-2</v>
      </c>
      <c r="N23" s="22">
        <f>(F23/F$14)</f>
        <v>0.10362574896297434</v>
      </c>
      <c r="O23" s="21">
        <f>(D23-G23)</f>
        <v>-314</v>
      </c>
      <c r="P23" s="20">
        <f>(O23/G23)</f>
        <v>-0.27738515901060068</v>
      </c>
      <c r="Q23" s="31"/>
      <c r="R23" s="19"/>
      <c r="S23" s="17">
        <f>(D23/D$14)</f>
        <v>9.7823487204018178E-2</v>
      </c>
      <c r="T23" s="16">
        <f>(G23/G$14)</f>
        <v>0.12680631791195252</v>
      </c>
      <c r="U23" s="15">
        <v>187871.41809290953</v>
      </c>
      <c r="V23" s="15">
        <v>188468.2620772947</v>
      </c>
      <c r="W23" s="15">
        <f>(U23-V23)</f>
        <v>-596.84398438516655</v>
      </c>
      <c r="X23" s="14">
        <f>(W23/V23)</f>
        <v>-3.1668142837778628E-3</v>
      </c>
      <c r="Y23" s="2"/>
      <c r="Z23" s="1"/>
    </row>
    <row r="24" spans="1:26" x14ac:dyDescent="0.25">
      <c r="A24" s="1"/>
      <c r="B24" s="40" t="s">
        <v>32</v>
      </c>
      <c r="C24" s="42">
        <v>168</v>
      </c>
      <c r="D24" s="41">
        <v>168</v>
      </c>
      <c r="E24" s="20">
        <f>(D24/C24)</f>
        <v>1</v>
      </c>
      <c r="F24" s="25">
        <f>(F47+F51+F53)</f>
        <v>380</v>
      </c>
      <c r="G24" s="25">
        <f>(G47+G51+G53)</f>
        <v>378</v>
      </c>
      <c r="H24" s="20">
        <f>(G24/F24)</f>
        <v>0.99473684210526314</v>
      </c>
      <c r="I24" s="24">
        <f>(C24-F24)</f>
        <v>-212</v>
      </c>
      <c r="J24" s="23">
        <f>(I24/F24)</f>
        <v>-0.55789473684210522</v>
      </c>
      <c r="K24" s="31"/>
      <c r="L24" s="19"/>
      <c r="M24" s="17">
        <f>(C24/C$14)</f>
        <v>1.2461983532378904E-2</v>
      </c>
      <c r="N24" s="22">
        <f>(F24/F$14)</f>
        <v>2.9190351820556154E-2</v>
      </c>
      <c r="O24" s="21">
        <f>(D24-G24)</f>
        <v>-210</v>
      </c>
      <c r="P24" s="20">
        <f>(O24/G24)</f>
        <v>-0.55555555555555558</v>
      </c>
      <c r="Q24" s="31"/>
      <c r="R24" s="19"/>
      <c r="S24" s="17">
        <f>(D24/D$14)</f>
        <v>2.0090887347524514E-2</v>
      </c>
      <c r="T24" s="16">
        <f>(G24/G$14)</f>
        <v>4.2343452447630783E-2</v>
      </c>
      <c r="U24" s="15">
        <v>239282.90476190476</v>
      </c>
      <c r="V24" s="15">
        <v>195626.41562499999</v>
      </c>
      <c r="W24" s="15">
        <f>(U24-V24)</f>
        <v>43656.489136904769</v>
      </c>
      <c r="X24" s="14">
        <f>(W24/V24)</f>
        <v>0.2231625468238948</v>
      </c>
      <c r="Y24" s="2"/>
      <c r="Z24" s="1"/>
    </row>
    <row r="25" spans="1:26" x14ac:dyDescent="0.25">
      <c r="A25" s="1"/>
      <c r="B25" s="40"/>
      <c r="C25" s="38"/>
      <c r="D25" s="37"/>
      <c r="E25" s="20"/>
      <c r="F25" s="31"/>
      <c r="G25" s="31"/>
      <c r="H25" s="20"/>
      <c r="I25" s="24"/>
      <c r="J25" s="23"/>
      <c r="K25" s="31"/>
      <c r="L25" s="19"/>
      <c r="M25" s="17"/>
      <c r="N25" s="22"/>
      <c r="O25" s="21"/>
      <c r="P25" s="20"/>
      <c r="Q25" s="31"/>
      <c r="R25" s="19"/>
      <c r="S25" s="17"/>
      <c r="T25" s="16"/>
      <c r="U25" s="15"/>
      <c r="V25" s="15"/>
      <c r="W25" s="31"/>
      <c r="X25" s="30"/>
      <c r="Y25" s="2"/>
      <c r="Z25" s="1"/>
    </row>
    <row r="26" spans="1:26" x14ac:dyDescent="0.25">
      <c r="A26" s="1"/>
      <c r="B26" s="40"/>
      <c r="C26" s="38"/>
      <c r="D26" s="37"/>
      <c r="E26" s="31"/>
      <c r="F26" s="31"/>
      <c r="G26" s="31"/>
      <c r="H26" s="31"/>
      <c r="I26" s="36"/>
      <c r="J26" s="35"/>
      <c r="K26" s="31"/>
      <c r="L26" s="19"/>
      <c r="M26" s="17"/>
      <c r="N26" s="34"/>
      <c r="O26" s="33"/>
      <c r="P26" s="31"/>
      <c r="Q26" s="31"/>
      <c r="R26" s="19"/>
      <c r="S26" s="31"/>
      <c r="T26" s="32"/>
      <c r="U26" s="15"/>
      <c r="V26" s="15"/>
      <c r="W26" s="31"/>
      <c r="X26" s="30"/>
      <c r="Y26" s="2"/>
      <c r="Z26" s="1"/>
    </row>
    <row r="27" spans="1:26" x14ac:dyDescent="0.25">
      <c r="A27" s="1"/>
      <c r="B27" s="40" t="s">
        <v>31</v>
      </c>
      <c r="C27" s="27">
        <v>5997</v>
      </c>
      <c r="D27" s="26">
        <v>3121</v>
      </c>
      <c r="E27" s="20">
        <f>(D27/C27)</f>
        <v>0.52042688010672</v>
      </c>
      <c r="F27" s="25">
        <v>5361</v>
      </c>
      <c r="G27" s="25">
        <v>2948</v>
      </c>
      <c r="H27" s="20">
        <f>(G27/F27)</f>
        <v>0.54989740720014924</v>
      </c>
      <c r="I27" s="24">
        <f>(C27-F27)</f>
        <v>636</v>
      </c>
      <c r="J27" s="23">
        <f>(I27/F27)</f>
        <v>0.11863458310016788</v>
      </c>
      <c r="K27" s="31"/>
      <c r="L27" s="19"/>
      <c r="M27" s="17">
        <f>(C27/C$14)</f>
        <v>0.44484830502188266</v>
      </c>
      <c r="N27" s="22">
        <f>(F27/F$14)</f>
        <v>0.41181441081579351</v>
      </c>
      <c r="O27" s="21">
        <f>(D27-G27)</f>
        <v>173</v>
      </c>
      <c r="P27" s="20">
        <f>(O27/G27)</f>
        <v>5.868385345997286E-2</v>
      </c>
      <c r="Q27" s="31"/>
      <c r="R27" s="19"/>
      <c r="S27" s="17">
        <f>(D27/D$14)</f>
        <v>0.3732360679263334</v>
      </c>
      <c r="T27" s="16">
        <f>(G27/G$14)</f>
        <v>0.33023412120533213</v>
      </c>
      <c r="U27" s="15">
        <v>198946.03107978211</v>
      </c>
      <c r="V27" s="15">
        <v>189907.0390967307</v>
      </c>
      <c r="W27" s="15">
        <f>(U27-V27)</f>
        <v>9038.9919830514118</v>
      </c>
      <c r="X27" s="14">
        <f>(W27/V27)</f>
        <v>4.7596929666452896E-2</v>
      </c>
      <c r="Y27" s="2"/>
      <c r="Z27" s="1"/>
    </row>
    <row r="28" spans="1:26" x14ac:dyDescent="0.25">
      <c r="A28" s="1">
        <v>1</v>
      </c>
      <c r="B28" s="28" t="s">
        <v>30</v>
      </c>
      <c r="C28" s="27">
        <v>2360</v>
      </c>
      <c r="D28" s="26">
        <v>829</v>
      </c>
      <c r="E28" s="20">
        <f>(D28/C28)</f>
        <v>0.35127118644067795</v>
      </c>
      <c r="F28" s="25">
        <v>974</v>
      </c>
      <c r="G28" s="25">
        <v>824</v>
      </c>
      <c r="H28" s="20">
        <f>(G28/F28)</f>
        <v>0.8459958932238193</v>
      </c>
      <c r="I28" s="24">
        <f>(C28-F28)</f>
        <v>1386</v>
      </c>
      <c r="J28" s="23">
        <f>(I28/F28)</f>
        <v>1.4229979466119096</v>
      </c>
      <c r="K28" s="19">
        <v>2</v>
      </c>
      <c r="L28" s="19">
        <v>5</v>
      </c>
      <c r="M28" s="17">
        <f>(C28/C$14)</f>
        <v>0.1750611972405608</v>
      </c>
      <c r="N28" s="22">
        <f>(F28/F$14)</f>
        <v>7.4819480719004461E-2</v>
      </c>
      <c r="O28" s="21">
        <f>(D28-G28)</f>
        <v>5</v>
      </c>
      <c r="P28" s="20">
        <f>(O28/G28)</f>
        <v>6.0679611650485436E-3</v>
      </c>
      <c r="Q28" s="19">
        <v>4</v>
      </c>
      <c r="R28" s="19">
        <v>3</v>
      </c>
      <c r="S28" s="17">
        <f>(D28/D$14)</f>
        <v>9.913896197082038E-2</v>
      </c>
      <c r="T28" s="16">
        <f>(G28/G$14)</f>
        <v>9.2304245547216307E-2</v>
      </c>
      <c r="U28" s="15">
        <v>165877.2882991556</v>
      </c>
      <c r="V28" s="15">
        <v>168037.76642335765</v>
      </c>
      <c r="W28" s="15">
        <f>(U28-V28)</f>
        <v>-2160.4781242020545</v>
      </c>
      <c r="X28" s="14">
        <f>(W28/V28)</f>
        <v>-1.2857098556992857E-2</v>
      </c>
      <c r="Y28" s="2"/>
      <c r="Z28" s="1"/>
    </row>
    <row r="29" spans="1:26" x14ac:dyDescent="0.25">
      <c r="A29" s="1">
        <v>2</v>
      </c>
      <c r="B29" s="28" t="s">
        <v>29</v>
      </c>
      <c r="C29" s="27">
        <v>487</v>
      </c>
      <c r="D29" s="26">
        <v>487</v>
      </c>
      <c r="E29" s="20">
        <f>(D29/C29)</f>
        <v>1</v>
      </c>
      <c r="F29" s="25">
        <v>1528</v>
      </c>
      <c r="G29" s="25">
        <v>571</v>
      </c>
      <c r="H29" s="20">
        <f>(G29/F29)</f>
        <v>0.3736910994764398</v>
      </c>
      <c r="I29" s="24">
        <f>(C29-F29)</f>
        <v>-1041</v>
      </c>
      <c r="J29" s="23">
        <f>(I29/F29)</f>
        <v>-0.68128272251308897</v>
      </c>
      <c r="K29" s="19">
        <v>10</v>
      </c>
      <c r="L29" s="18">
        <v>1</v>
      </c>
      <c r="M29" s="17">
        <f>(C29/C$14)</f>
        <v>3.6124916549217415E-2</v>
      </c>
      <c r="N29" s="22">
        <f>(F29/F$14)</f>
        <v>0.11737594100476263</v>
      </c>
      <c r="O29" s="21">
        <f>(D29-G29)</f>
        <v>-84</v>
      </c>
      <c r="P29" s="20">
        <f>(O29/G29)</f>
        <v>-0.14711033274956217</v>
      </c>
      <c r="Q29" s="19">
        <v>9</v>
      </c>
      <c r="R29" s="18">
        <v>5</v>
      </c>
      <c r="S29" s="17">
        <f>(D29/D$14)</f>
        <v>5.823965558478833E-2</v>
      </c>
      <c r="T29" s="16">
        <f>(G29/G$14)</f>
        <v>6.3963257533325865E-2</v>
      </c>
      <c r="U29" s="15">
        <v>191566.86447638605</v>
      </c>
      <c r="V29" s="15">
        <v>203968.7214611872</v>
      </c>
      <c r="W29" s="15">
        <f>(U29-V29)</f>
        <v>-12401.856984801154</v>
      </c>
      <c r="X29" s="14">
        <f>(W29/V29)</f>
        <v>-6.080273924333579E-2</v>
      </c>
      <c r="Y29" s="2"/>
      <c r="Z29" s="1"/>
    </row>
    <row r="30" spans="1:26" x14ac:dyDescent="0.25">
      <c r="A30" s="1">
        <v>3</v>
      </c>
      <c r="B30" s="28" t="s">
        <v>28</v>
      </c>
      <c r="C30" s="27">
        <v>183</v>
      </c>
      <c r="D30" s="26">
        <v>183</v>
      </c>
      <c r="E30" s="20">
        <f>(D30/C30)</f>
        <v>1</v>
      </c>
      <c r="F30" s="25">
        <v>196</v>
      </c>
      <c r="G30" s="25">
        <v>188</v>
      </c>
      <c r="H30" s="20">
        <f>(G30/F30)</f>
        <v>0.95918367346938771</v>
      </c>
      <c r="I30" s="24">
        <f>(C30-F30)</f>
        <v>-13</v>
      </c>
      <c r="J30" s="23">
        <f>(I30/F30)</f>
        <v>-6.6326530612244902E-2</v>
      </c>
      <c r="K30" s="19">
        <v>13</v>
      </c>
      <c r="L30" s="18">
        <v>18</v>
      </c>
      <c r="M30" s="17">
        <f>(C30/C$14)</f>
        <v>1.3574660633484163E-2</v>
      </c>
      <c r="N30" s="22">
        <f>(F30/F$14)</f>
        <v>1.5056076202181594E-2</v>
      </c>
      <c r="O30" s="21">
        <f>(D30-G30)</f>
        <v>-5</v>
      </c>
      <c r="P30" s="20">
        <f>(O30/G30)</f>
        <v>-2.6595744680851064E-2</v>
      </c>
      <c r="Q30" s="19">
        <v>12</v>
      </c>
      <c r="R30" s="18">
        <v>15</v>
      </c>
      <c r="S30" s="17">
        <f>(D30/D$14)</f>
        <v>2.188471657498206E-2</v>
      </c>
      <c r="T30" s="16">
        <f>(G30/G$14)</f>
        <v>2.1059706508345467E-2</v>
      </c>
      <c r="U30" s="15">
        <v>231157.89071038252</v>
      </c>
      <c r="V30" s="15">
        <v>214608.90845070421</v>
      </c>
      <c r="W30" s="15">
        <f>(U30-V30)</f>
        <v>16548.982259678305</v>
      </c>
      <c r="X30" s="14">
        <f>(W30/V30)</f>
        <v>7.7112280096609392E-2</v>
      </c>
      <c r="Y30" s="2"/>
      <c r="Z30" s="1"/>
    </row>
    <row r="31" spans="1:26" x14ac:dyDescent="0.25">
      <c r="A31" s="1">
        <v>4</v>
      </c>
      <c r="B31" s="28" t="s">
        <v>27</v>
      </c>
      <c r="C31" s="27">
        <v>801</v>
      </c>
      <c r="D31" s="26">
        <v>556</v>
      </c>
      <c r="E31" s="20">
        <f>(D31/C31)</f>
        <v>0.69413233458177281</v>
      </c>
      <c r="F31" s="25">
        <v>636</v>
      </c>
      <c r="G31" s="25">
        <v>531</v>
      </c>
      <c r="H31" s="20">
        <f>(G31/F31)</f>
        <v>0.83490566037735847</v>
      </c>
      <c r="I31" s="24">
        <f>(C31-F31)</f>
        <v>165</v>
      </c>
      <c r="J31" s="23">
        <f>(I31/F31)</f>
        <v>0.25943396226415094</v>
      </c>
      <c r="K31" s="19">
        <v>6</v>
      </c>
      <c r="L31" s="18">
        <v>8</v>
      </c>
      <c r="M31" s="17">
        <f>(C31/C$14)</f>
        <v>5.9416957199020841E-2</v>
      </c>
      <c r="N31" s="22">
        <f>(F31/F$14)</f>
        <v>4.8855430941772929E-2</v>
      </c>
      <c r="O31" s="21">
        <f>(D31-G31)</f>
        <v>25</v>
      </c>
      <c r="P31" s="20">
        <f>(O31/G31)</f>
        <v>4.7080979284369114E-2</v>
      </c>
      <c r="Q31" s="19">
        <v>7</v>
      </c>
      <c r="R31" s="18">
        <v>7</v>
      </c>
      <c r="S31" s="17">
        <f>(D31/D$14)</f>
        <v>6.6491270031093036E-2</v>
      </c>
      <c r="T31" s="16">
        <f>(G31/G$14)</f>
        <v>5.9482468914528956E-2</v>
      </c>
      <c r="U31" s="15">
        <v>190504.2787769784</v>
      </c>
      <c r="V31" s="15">
        <v>180847.87918215615</v>
      </c>
      <c r="W31" s="15">
        <f>(U31-V31)</f>
        <v>9656.3995948222582</v>
      </c>
      <c r="X31" s="14">
        <f>(W31/V31)</f>
        <v>5.3395149771681888E-2</v>
      </c>
      <c r="Y31" s="2"/>
      <c r="Z31" s="1"/>
    </row>
    <row r="32" spans="1:26" x14ac:dyDescent="0.25">
      <c r="A32" s="1">
        <v>5</v>
      </c>
      <c r="B32" s="28" t="s">
        <v>26</v>
      </c>
      <c r="C32" s="27">
        <v>1177</v>
      </c>
      <c r="D32" s="26">
        <v>991</v>
      </c>
      <c r="E32" s="20">
        <f>(D32/C32)</f>
        <v>0.8419711129991504</v>
      </c>
      <c r="F32" s="25">
        <v>947</v>
      </c>
      <c r="G32" s="25">
        <v>681</v>
      </c>
      <c r="H32" s="20">
        <f>(G32/F32)</f>
        <v>0.71911298838437165</v>
      </c>
      <c r="I32" s="24">
        <f>(C32-F32)</f>
        <v>230</v>
      </c>
      <c r="J32" s="23">
        <f>(I32/F32)</f>
        <v>0.24287222808870115</v>
      </c>
      <c r="K32" s="19">
        <v>4</v>
      </c>
      <c r="L32" s="18">
        <v>6</v>
      </c>
      <c r="M32" s="17">
        <f>(C32/C$14)</f>
        <v>8.7308063200059349E-2</v>
      </c>
      <c r="N32" s="22">
        <f>(F32/F$14)</f>
        <v>7.2745429405438627E-2</v>
      </c>
      <c r="O32" s="21">
        <f>(D32-G32)</f>
        <v>310</v>
      </c>
      <c r="P32" s="20">
        <f>(O32/G32)</f>
        <v>0.45521292217327458</v>
      </c>
      <c r="Q32" s="19">
        <v>2</v>
      </c>
      <c r="R32" s="18">
        <v>4</v>
      </c>
      <c r="S32" s="17">
        <f>(D32/D$14)</f>
        <v>0.11851231762736188</v>
      </c>
      <c r="T32" s="16">
        <f>(G32/G$14)</f>
        <v>7.6285426235017356E-2</v>
      </c>
      <c r="U32" s="15">
        <v>234162.68113017155</v>
      </c>
      <c r="V32" s="15">
        <v>216736.01910112359</v>
      </c>
      <c r="W32" s="15">
        <f>(U32-V32)</f>
        <v>17426.662029047962</v>
      </c>
      <c r="X32" s="14">
        <f>(W32/V32)</f>
        <v>8.0405011134384266E-2</v>
      </c>
      <c r="Y32" s="2"/>
      <c r="Z32" s="1"/>
    </row>
    <row r="33" spans="1:26" x14ac:dyDescent="0.25">
      <c r="A33" s="1">
        <v>6</v>
      </c>
      <c r="B33" s="28" t="s">
        <v>25</v>
      </c>
      <c r="C33" s="27">
        <v>989</v>
      </c>
      <c r="D33" s="26">
        <v>75</v>
      </c>
      <c r="E33" s="20">
        <f>(D33/C33)</f>
        <v>7.583417593528817E-2</v>
      </c>
      <c r="F33" s="25">
        <v>1080</v>
      </c>
      <c r="G33" s="25">
        <v>153</v>
      </c>
      <c r="H33" s="20">
        <f>(G33/F33)</f>
        <v>0.14166666666666666</v>
      </c>
      <c r="I33" s="24">
        <f>(C33-F33)</f>
        <v>-91</v>
      </c>
      <c r="J33" s="23">
        <f>(I33/F33)</f>
        <v>-8.4259259259259256E-2</v>
      </c>
      <c r="K33" s="19">
        <v>5</v>
      </c>
      <c r="L33" s="18">
        <v>4</v>
      </c>
      <c r="M33" s="17">
        <f>(C33/C$14)</f>
        <v>7.3362510199540099E-2</v>
      </c>
      <c r="N33" s="22">
        <f>(F33/F$14)</f>
        <v>8.296205254263328E-2</v>
      </c>
      <c r="O33" s="21">
        <f>(D33-G33)</f>
        <v>-78</v>
      </c>
      <c r="P33" s="20">
        <f>(O33/G33)</f>
        <v>-0.50980392156862742</v>
      </c>
      <c r="Q33" s="19">
        <v>19</v>
      </c>
      <c r="R33" s="18">
        <v>19</v>
      </c>
      <c r="S33" s="17">
        <f>(D33/D$14)</f>
        <v>8.9691461372877306E-3</v>
      </c>
      <c r="T33" s="16">
        <f>(G33/G$14)</f>
        <v>1.7139016466898173E-2</v>
      </c>
      <c r="U33" s="15">
        <v>131036.50666666667</v>
      </c>
      <c r="V33" s="15">
        <v>111847.88321167883</v>
      </c>
      <c r="W33" s="15">
        <f>(U33-V33)</f>
        <v>19188.623454987843</v>
      </c>
      <c r="X33" s="14">
        <f>(W33/V33)</f>
        <v>0.17156000546449524</v>
      </c>
      <c r="Y33" s="2"/>
      <c r="Z33" s="1"/>
    </row>
    <row r="34" spans="1:26" x14ac:dyDescent="0.25">
      <c r="A34" s="1">
        <v>7</v>
      </c>
      <c r="B34" s="39"/>
      <c r="C34" s="38"/>
      <c r="D34" s="37"/>
      <c r="E34" s="31"/>
      <c r="F34" s="31"/>
      <c r="G34" s="31"/>
      <c r="H34" s="31"/>
      <c r="I34" s="36"/>
      <c r="J34" s="35"/>
      <c r="K34" s="19"/>
      <c r="L34" s="19"/>
      <c r="M34" s="31"/>
      <c r="N34" s="34"/>
      <c r="O34" s="33"/>
      <c r="P34" s="31"/>
      <c r="Q34" s="19"/>
      <c r="R34" s="19"/>
      <c r="S34" s="31"/>
      <c r="T34" s="32"/>
      <c r="U34" s="15"/>
      <c r="V34" s="15"/>
      <c r="W34" s="31"/>
      <c r="X34" s="30"/>
      <c r="Y34" s="2"/>
      <c r="Z34" s="1"/>
    </row>
    <row r="35" spans="1:26" x14ac:dyDescent="0.25">
      <c r="A35" s="1">
        <v>8</v>
      </c>
      <c r="B35" s="28" t="s">
        <v>24</v>
      </c>
      <c r="C35" s="27">
        <v>4383</v>
      </c>
      <c r="D35" s="26">
        <v>2609</v>
      </c>
      <c r="E35" s="20">
        <f>(D35/C35)</f>
        <v>0.59525439196897101</v>
      </c>
      <c r="F35" s="25">
        <v>3401</v>
      </c>
      <c r="G35" s="25">
        <v>2796</v>
      </c>
      <c r="H35" s="20">
        <f>(G35/F35)</f>
        <v>0.82211114378124084</v>
      </c>
      <c r="I35" s="24">
        <f>(C35-F35)</f>
        <v>982</v>
      </c>
      <c r="J35" s="23">
        <f>(I35/F35)</f>
        <v>0.288738606292267</v>
      </c>
      <c r="K35" s="19"/>
      <c r="L35" s="19"/>
      <c r="M35" s="17">
        <f>(C35/C$14)</f>
        <v>0.32512424894295677</v>
      </c>
      <c r="N35" s="22">
        <f>(F35/F$14)</f>
        <v>0.26125364879397756</v>
      </c>
      <c r="O35" s="21">
        <f>(D35-G35)</f>
        <v>-187</v>
      </c>
      <c r="P35" s="20">
        <f>(O35/G35)</f>
        <v>-6.6881258941344779E-2</v>
      </c>
      <c r="Q35" s="19"/>
      <c r="R35" s="19"/>
      <c r="S35" s="17">
        <f>(D35/D$14)</f>
        <v>0.31200669696244915</v>
      </c>
      <c r="T35" s="16">
        <f>(G35/G$14)</f>
        <v>0.31320712445390386</v>
      </c>
      <c r="U35" s="15">
        <v>207662.96588731316</v>
      </c>
      <c r="V35" s="15">
        <v>199665.87448389761</v>
      </c>
      <c r="W35" s="15">
        <f>(U35-V35)</f>
        <v>7997.091403415543</v>
      </c>
      <c r="X35" s="14">
        <f>(W35/V35)</f>
        <v>4.0052369610413731E-2</v>
      </c>
      <c r="Y35" s="2"/>
      <c r="Z35" s="1"/>
    </row>
    <row r="36" spans="1:26" x14ac:dyDescent="0.25">
      <c r="A36" s="1">
        <v>9</v>
      </c>
      <c r="B36" s="28" t="s">
        <v>23</v>
      </c>
      <c r="C36" s="27">
        <v>644</v>
      </c>
      <c r="D36" s="26">
        <v>594</v>
      </c>
      <c r="E36" s="20">
        <f>(D36/C36)</f>
        <v>0.92236024844720499</v>
      </c>
      <c r="F36" s="25">
        <v>619</v>
      </c>
      <c r="G36" s="25">
        <v>535</v>
      </c>
      <c r="H36" s="20">
        <f>(G36/F36)</f>
        <v>0.86429725363489496</v>
      </c>
      <c r="I36" s="24">
        <f>(C36-F36)</f>
        <v>25</v>
      </c>
      <c r="J36" s="23">
        <f>(I36/F36)</f>
        <v>4.0387722132471729E-2</v>
      </c>
      <c r="K36" s="19">
        <v>9</v>
      </c>
      <c r="L36" s="18">
        <v>9</v>
      </c>
      <c r="M36" s="17">
        <f>(C36/C$14)</f>
        <v>4.7770936874119131E-2</v>
      </c>
      <c r="N36" s="22">
        <f>(F36/F$14)</f>
        <v>4.7549546781379626E-2</v>
      </c>
      <c r="O36" s="21">
        <f>(D36-G36)</f>
        <v>59</v>
      </c>
      <c r="P36" s="20">
        <f>(O36/G36)</f>
        <v>0.1102803738317757</v>
      </c>
      <c r="Q36" s="19">
        <v>5</v>
      </c>
      <c r="R36" s="18">
        <v>6</v>
      </c>
      <c r="S36" s="17">
        <f>(D36/D$14)</f>
        <v>7.103563740731883E-2</v>
      </c>
      <c r="T36" s="16">
        <f>(G36/G$14)</f>
        <v>5.9930547776408646E-2</v>
      </c>
      <c r="U36" s="15">
        <v>208233.41919191918</v>
      </c>
      <c r="V36" s="15">
        <v>191335.84112149532</v>
      </c>
      <c r="W36" s="15">
        <f>(U36-V36)</f>
        <v>16897.578070423857</v>
      </c>
      <c r="X36" s="14">
        <f>(W36/V36)</f>
        <v>8.8313710444318447E-2</v>
      </c>
      <c r="Y36" s="2"/>
      <c r="Z36" s="1"/>
    </row>
    <row r="37" spans="1:26" x14ac:dyDescent="0.25">
      <c r="A37" s="1">
        <v>10</v>
      </c>
      <c r="B37" s="28" t="s">
        <v>22</v>
      </c>
      <c r="C37" s="27">
        <v>2512</v>
      </c>
      <c r="D37" s="26">
        <v>1031</v>
      </c>
      <c r="E37" s="20">
        <f>(D37/C37)</f>
        <v>0.41042993630573249</v>
      </c>
      <c r="F37" s="25">
        <v>1476</v>
      </c>
      <c r="G37" s="25">
        <v>997</v>
      </c>
      <c r="H37" s="20">
        <f>(G37/F37)</f>
        <v>0.67547425474254741</v>
      </c>
      <c r="I37" s="24">
        <f>(C37-F37)</f>
        <v>1036</v>
      </c>
      <c r="J37" s="23">
        <f>(I37/F37)</f>
        <v>0.70189701897018975</v>
      </c>
      <c r="K37" s="19">
        <v>1</v>
      </c>
      <c r="L37" s="19">
        <v>2</v>
      </c>
      <c r="M37" s="17">
        <f>(C37/C$14)</f>
        <v>0.18633632519842741</v>
      </c>
      <c r="N37" s="22">
        <f>(F37/F$14)</f>
        <v>0.11338147180826548</v>
      </c>
      <c r="O37" s="21">
        <f>(D37-G37)</f>
        <v>34</v>
      </c>
      <c r="P37" s="20">
        <f>(O37/G37)</f>
        <v>3.4102306920762285E-2</v>
      </c>
      <c r="Q37" s="19">
        <v>1</v>
      </c>
      <c r="R37" s="19">
        <v>2</v>
      </c>
      <c r="S37" s="17">
        <f>(D37/D$14)</f>
        <v>0.12329586223391534</v>
      </c>
      <c r="T37" s="16">
        <f>(G37/G$14)</f>
        <v>0.11168365632351294</v>
      </c>
      <c r="U37" s="15">
        <v>229401.03200775947</v>
      </c>
      <c r="V37" s="15">
        <v>283641.65313225059</v>
      </c>
      <c r="W37" s="15">
        <f>(U37-V37)</f>
        <v>-54240.621124491125</v>
      </c>
      <c r="X37" s="14">
        <f>(W37/V37)</f>
        <v>-0.19122939288187313</v>
      </c>
      <c r="Y37" s="2"/>
      <c r="Z37" s="1"/>
    </row>
    <row r="38" spans="1:26" x14ac:dyDescent="0.25">
      <c r="A38" s="1">
        <v>11</v>
      </c>
      <c r="B38" s="28" t="s">
        <v>21</v>
      </c>
      <c r="C38" s="27">
        <v>1227</v>
      </c>
      <c r="D38" s="26">
        <v>984</v>
      </c>
      <c r="E38" s="20">
        <f>(D38/C38)</f>
        <v>0.80195599022004893</v>
      </c>
      <c r="F38" s="25">
        <v>1306</v>
      </c>
      <c r="G38" s="25">
        <v>1264</v>
      </c>
      <c r="H38" s="20">
        <f>(G38/F38)</f>
        <v>0.96784073506891266</v>
      </c>
      <c r="I38" s="24">
        <f>(C38-F38)</f>
        <v>-79</v>
      </c>
      <c r="J38" s="23">
        <f>(I38/F38)</f>
        <v>-6.0490045941807041E-2</v>
      </c>
      <c r="K38" s="19">
        <v>3</v>
      </c>
      <c r="L38" s="19">
        <v>3</v>
      </c>
      <c r="M38" s="17">
        <f>(C38/C$14)</f>
        <v>9.101698687041021E-2</v>
      </c>
      <c r="N38" s="22">
        <f>(F38/F$14)</f>
        <v>0.10032263020433246</v>
      </c>
      <c r="O38" s="21">
        <f>(D38-G38)</f>
        <v>-280</v>
      </c>
      <c r="P38" s="20">
        <f>(O38/G38)</f>
        <v>-0.22151898734177214</v>
      </c>
      <c r="Q38" s="19">
        <v>3</v>
      </c>
      <c r="R38" s="19">
        <v>1</v>
      </c>
      <c r="S38" s="17">
        <f>(D38/D$14)</f>
        <v>0.11767519732121502</v>
      </c>
      <c r="T38" s="16">
        <f>(G38/G$14)</f>
        <v>0.1415929203539823</v>
      </c>
      <c r="U38" s="15">
        <v>184542.23882113822</v>
      </c>
      <c r="V38" s="15">
        <v>118102.46362515414</v>
      </c>
      <c r="W38" s="15">
        <f>(U38-V38)</f>
        <v>66439.775195984083</v>
      </c>
      <c r="X38" s="14">
        <f>(W38/V38)</f>
        <v>0.56256045095602358</v>
      </c>
      <c r="Y38" s="2"/>
      <c r="Z38" s="1"/>
    </row>
    <row r="39" spans="1:26" x14ac:dyDescent="0.25">
      <c r="A39" s="1">
        <v>12</v>
      </c>
      <c r="B39" s="39"/>
      <c r="C39" s="38"/>
      <c r="D39" s="37"/>
      <c r="E39" s="31"/>
      <c r="F39" s="31"/>
      <c r="G39" s="31"/>
      <c r="H39" s="31"/>
      <c r="I39" s="36"/>
      <c r="J39" s="35"/>
      <c r="K39" s="19"/>
      <c r="L39" s="19"/>
      <c r="M39" s="31"/>
      <c r="N39" s="34"/>
      <c r="O39" s="33"/>
      <c r="P39" s="31"/>
      <c r="Q39" s="19"/>
      <c r="R39" s="19"/>
      <c r="S39" s="31"/>
      <c r="T39" s="32"/>
      <c r="U39" s="15"/>
      <c r="V39" s="15"/>
      <c r="W39" s="31"/>
      <c r="X39" s="30"/>
      <c r="Y39" s="2"/>
      <c r="Z39" s="1"/>
    </row>
    <row r="40" spans="1:26" x14ac:dyDescent="0.25">
      <c r="A40" s="1">
        <v>13</v>
      </c>
      <c r="B40" s="28" t="s">
        <v>20</v>
      </c>
      <c r="C40" s="27">
        <v>1724</v>
      </c>
      <c r="D40" s="26">
        <v>1324</v>
      </c>
      <c r="E40" s="20">
        <f>(D40/C40)</f>
        <v>0.76798143851508116</v>
      </c>
      <c r="F40" s="25">
        <v>1513</v>
      </c>
      <c r="G40" s="25">
        <v>1168</v>
      </c>
      <c r="H40" s="20">
        <f>(G40/F40)</f>
        <v>0.77197620621282226</v>
      </c>
      <c r="I40" s="24">
        <f>(C40-F40)</f>
        <v>211</v>
      </c>
      <c r="J40" s="23">
        <f>(I40/F40)</f>
        <v>0.13945803040317251</v>
      </c>
      <c r="K40" s="19"/>
      <c r="L40" s="19"/>
      <c r="M40" s="17">
        <f>(C40/C$14)</f>
        <v>0.1278836881536978</v>
      </c>
      <c r="N40" s="22">
        <f>(F40/F$14)</f>
        <v>0.11622369027500384</v>
      </c>
      <c r="O40" s="21">
        <f>(D40-G40)</f>
        <v>156</v>
      </c>
      <c r="P40" s="20">
        <f>(O40/G40)</f>
        <v>0.13356164383561644</v>
      </c>
      <c r="Q40" s="19"/>
      <c r="R40" s="19"/>
      <c r="S40" s="17">
        <f>(D40/D$14)</f>
        <v>0.15833532647691939</v>
      </c>
      <c r="T40" s="16">
        <f>(G40/G$14)</f>
        <v>0.13083902766886973</v>
      </c>
      <c r="U40" s="15">
        <v>226412.92824773415</v>
      </c>
      <c r="V40" s="15">
        <v>211649.73577552612</v>
      </c>
      <c r="W40" s="15">
        <f>(U40-V40)</f>
        <v>14763.192472208029</v>
      </c>
      <c r="X40" s="14">
        <f>(W40/V40)</f>
        <v>6.975294544126312E-2</v>
      </c>
      <c r="Y40" s="2"/>
      <c r="Z40" s="1"/>
    </row>
    <row r="41" spans="1:26" x14ac:dyDescent="0.25">
      <c r="A41" s="1">
        <v>14</v>
      </c>
      <c r="B41" s="28" t="s">
        <v>19</v>
      </c>
      <c r="C41" s="27">
        <v>223</v>
      </c>
      <c r="D41" s="26">
        <v>223</v>
      </c>
      <c r="E41" s="20">
        <f>(D41/C41)</f>
        <v>1</v>
      </c>
      <c r="F41" s="25">
        <v>252</v>
      </c>
      <c r="G41" s="25">
        <v>252</v>
      </c>
      <c r="H41" s="20">
        <f>(G41/F41)</f>
        <v>1</v>
      </c>
      <c r="I41" s="24">
        <f>(C41-F41)</f>
        <v>-29</v>
      </c>
      <c r="J41" s="23">
        <f>(I41/F41)</f>
        <v>-0.11507936507936507</v>
      </c>
      <c r="K41" s="19">
        <v>12</v>
      </c>
      <c r="L41" s="18">
        <v>15</v>
      </c>
      <c r="M41" s="17">
        <f>(C41/C$14)</f>
        <v>1.6541799569764853E-2</v>
      </c>
      <c r="N41" s="22">
        <f>(F41/F$14)</f>
        <v>1.9357812259947763E-2</v>
      </c>
      <c r="O41" s="21">
        <f>(D41-G41)</f>
        <v>-29</v>
      </c>
      <c r="P41" s="20">
        <f>(O41/G41)</f>
        <v>-0.11507936507936507</v>
      </c>
      <c r="Q41" s="19">
        <v>11</v>
      </c>
      <c r="R41" s="18">
        <v>12</v>
      </c>
      <c r="S41" s="17">
        <f>(D41/D$14)</f>
        <v>2.6668261181535518E-2</v>
      </c>
      <c r="T41" s="16">
        <f>(G41/G$14)</f>
        <v>2.8228968298420521E-2</v>
      </c>
      <c r="U41" s="15">
        <v>261659.19282511211</v>
      </c>
      <c r="V41" s="15">
        <v>179528.95384615383</v>
      </c>
      <c r="W41" s="15">
        <f>(U41-V41)</f>
        <v>82130.238978958281</v>
      </c>
      <c r="X41" s="14">
        <f>(W41/V41)</f>
        <v>0.45747628568781867</v>
      </c>
      <c r="Y41" s="2"/>
      <c r="Z41" s="1"/>
    </row>
    <row r="42" spans="1:26" x14ac:dyDescent="0.25">
      <c r="A42" s="1">
        <v>15</v>
      </c>
      <c r="B42" s="28" t="s">
        <v>18</v>
      </c>
      <c r="C42" s="27">
        <v>717</v>
      </c>
      <c r="D42" s="26">
        <v>585</v>
      </c>
      <c r="E42" s="20">
        <f>(D42/C42)</f>
        <v>0.81589958158995812</v>
      </c>
      <c r="F42" s="25">
        <v>706</v>
      </c>
      <c r="G42" s="25">
        <v>435</v>
      </c>
      <c r="H42" s="20">
        <f>(G42/F42)</f>
        <v>0.61614730878186974</v>
      </c>
      <c r="I42" s="24">
        <f>(C42-F42)</f>
        <v>11</v>
      </c>
      <c r="J42" s="23">
        <f>(I42/F42)</f>
        <v>1.5580736543909348E-2</v>
      </c>
      <c r="K42" s="19">
        <v>8</v>
      </c>
      <c r="L42" s="18">
        <v>7</v>
      </c>
      <c r="M42" s="17">
        <f>(C42/C$14)</f>
        <v>5.318596543283139E-2</v>
      </c>
      <c r="N42" s="22">
        <f>(F42/F$14)</f>
        <v>5.4232601013980641E-2</v>
      </c>
      <c r="O42" s="21">
        <f>(D42-G42)</f>
        <v>150</v>
      </c>
      <c r="P42" s="20">
        <f>(O42/G42)</f>
        <v>0.34482758620689657</v>
      </c>
      <c r="Q42" s="19">
        <v>6</v>
      </c>
      <c r="R42" s="18">
        <v>9</v>
      </c>
      <c r="S42" s="17">
        <f>(D42/D$14)</f>
        <v>6.9959339870844295E-2</v>
      </c>
      <c r="T42" s="16">
        <f>(G42/G$14)</f>
        <v>4.8728576229416377E-2</v>
      </c>
      <c r="U42" s="15">
        <v>238973.72478632478</v>
      </c>
      <c r="V42" s="15">
        <v>245752.66308243727</v>
      </c>
      <c r="W42" s="15">
        <f>(U42-V42)</f>
        <v>-6778.9382961124938</v>
      </c>
      <c r="X42" s="14">
        <f>(W42/V42)</f>
        <v>-2.7584394045156335E-2</v>
      </c>
      <c r="Y42" s="2"/>
      <c r="Z42" s="1"/>
    </row>
    <row r="43" spans="1:26" x14ac:dyDescent="0.25">
      <c r="A43" s="1">
        <v>16</v>
      </c>
      <c r="B43" s="28" t="s">
        <v>17</v>
      </c>
      <c r="C43" s="27">
        <v>784</v>
      </c>
      <c r="D43" s="26">
        <v>516</v>
      </c>
      <c r="E43" s="20">
        <f>(D43/C43)</f>
        <v>0.65816326530612246</v>
      </c>
      <c r="F43" s="25">
        <v>555</v>
      </c>
      <c r="G43" s="25">
        <v>481</v>
      </c>
      <c r="H43" s="20">
        <f>(G43/F43)</f>
        <v>0.8666666666666667</v>
      </c>
      <c r="I43" s="24">
        <f>(C43-F43)</f>
        <v>229</v>
      </c>
      <c r="J43" s="23">
        <f>(I43/F43)</f>
        <v>0.41261261261261262</v>
      </c>
      <c r="K43" s="19">
        <v>7</v>
      </c>
      <c r="L43" s="18">
        <v>11</v>
      </c>
      <c r="M43" s="17">
        <f>(C43/C$14)</f>
        <v>5.8155923151101553E-2</v>
      </c>
      <c r="N43" s="22">
        <f>(F43/F$14)</f>
        <v>4.2633277001075436E-2</v>
      </c>
      <c r="O43" s="21">
        <f>(D43-G43)</f>
        <v>35</v>
      </c>
      <c r="P43" s="20">
        <f>(O43/G43)</f>
        <v>7.2765072765072769E-2</v>
      </c>
      <c r="Q43" s="19">
        <v>8</v>
      </c>
      <c r="R43" s="18">
        <v>8</v>
      </c>
      <c r="S43" s="17">
        <f>(D43/D$14)</f>
        <v>6.1707725424539582E-2</v>
      </c>
      <c r="T43" s="16">
        <f>(G43/G$14)</f>
        <v>5.3881483141032825E-2</v>
      </c>
      <c r="U43" s="15">
        <v>196940.09302325582</v>
      </c>
      <c r="V43" s="15">
        <v>188686.23010752688</v>
      </c>
      <c r="W43" s="15">
        <f>(U43-V43)</f>
        <v>8253.8629157289397</v>
      </c>
      <c r="X43" s="14">
        <f>(W43/V43)</f>
        <v>4.3743854074700099E-2</v>
      </c>
      <c r="Y43" s="2"/>
      <c r="Z43" s="1"/>
    </row>
    <row r="44" spans="1:26" x14ac:dyDescent="0.25">
      <c r="A44" s="1">
        <v>17</v>
      </c>
      <c r="B44" s="39"/>
      <c r="C44" s="38"/>
      <c r="D44" s="37"/>
      <c r="E44" s="31"/>
      <c r="F44" s="31"/>
      <c r="G44" s="31"/>
      <c r="H44" s="31"/>
      <c r="I44" s="36"/>
      <c r="J44" s="35"/>
      <c r="K44" s="19"/>
      <c r="L44" s="19"/>
      <c r="M44" s="31"/>
      <c r="N44" s="34"/>
      <c r="O44" s="33"/>
      <c r="P44" s="31"/>
      <c r="Q44" s="19"/>
      <c r="R44" s="19"/>
      <c r="S44" s="31"/>
      <c r="T44" s="32"/>
      <c r="U44" s="15"/>
      <c r="V44" s="15"/>
      <c r="W44" s="31"/>
      <c r="X44" s="30"/>
      <c r="Y44" s="2"/>
      <c r="Z44" s="1"/>
    </row>
    <row r="45" spans="1:26" x14ac:dyDescent="0.25">
      <c r="A45" s="1">
        <v>18</v>
      </c>
      <c r="B45" s="28" t="s">
        <v>16</v>
      </c>
      <c r="C45" s="27">
        <v>331</v>
      </c>
      <c r="D45" s="26">
        <v>317</v>
      </c>
      <c r="E45" s="20">
        <f>(D45/C45)</f>
        <v>0.95770392749244715</v>
      </c>
      <c r="F45" s="25">
        <v>582</v>
      </c>
      <c r="G45" s="25">
        <v>481</v>
      </c>
      <c r="H45" s="20">
        <f>(G45/F45)</f>
        <v>0.82646048109965631</v>
      </c>
      <c r="I45" s="24">
        <f>(C45-F45)</f>
        <v>-251</v>
      </c>
      <c r="J45" s="23">
        <f>(I45/F45)</f>
        <v>-0.43127147766323026</v>
      </c>
      <c r="K45" s="19"/>
      <c r="L45" s="19"/>
      <c r="M45" s="17">
        <f>(C45/C$14)</f>
        <v>2.4553074697722721E-2</v>
      </c>
      <c r="N45" s="22">
        <f>(F45/F$14)</f>
        <v>4.4707328314641269E-2</v>
      </c>
      <c r="O45" s="21">
        <f>(D45-G45)</f>
        <v>-164</v>
      </c>
      <c r="P45" s="20">
        <f>(O45/G45)</f>
        <v>-0.34095634095634098</v>
      </c>
      <c r="Q45" s="19"/>
      <c r="R45" s="19"/>
      <c r="S45" s="17">
        <f>(D45/D$14)</f>
        <v>3.7909591006936139E-2</v>
      </c>
      <c r="T45" s="16">
        <f>(G45/G$14)</f>
        <v>5.3881483141032825E-2</v>
      </c>
      <c r="U45" s="15">
        <v>217339.9716088328</v>
      </c>
      <c r="V45" s="15">
        <v>212382.67272727273</v>
      </c>
      <c r="W45" s="15">
        <f>(U45-V45)</f>
        <v>4957.2988815600693</v>
      </c>
      <c r="X45" s="14">
        <f>(W45/V45)</f>
        <v>2.3341352747386756E-2</v>
      </c>
      <c r="Y45" s="2"/>
      <c r="Z45" s="1"/>
    </row>
    <row r="46" spans="1:26" x14ac:dyDescent="0.25">
      <c r="A46" s="1">
        <v>19</v>
      </c>
      <c r="B46" s="28" t="s">
        <v>15</v>
      </c>
      <c r="C46" s="27">
        <v>70</v>
      </c>
      <c r="D46" s="26">
        <v>64</v>
      </c>
      <c r="E46" s="20">
        <f>(D46/C46)</f>
        <v>0.91428571428571426</v>
      </c>
      <c r="F46" s="25">
        <v>81</v>
      </c>
      <c r="G46" s="25">
        <v>72</v>
      </c>
      <c r="H46" s="20">
        <f>(G46/F46)</f>
        <v>0.88888888888888884</v>
      </c>
      <c r="I46" s="24">
        <f>(C46-F46)</f>
        <v>-11</v>
      </c>
      <c r="J46" s="23">
        <f>(I46/F46)</f>
        <v>-0.13580246913580246</v>
      </c>
      <c r="K46" s="19">
        <v>20</v>
      </c>
      <c r="L46" s="18">
        <v>23</v>
      </c>
      <c r="M46" s="17">
        <f>(C46/C$14)</f>
        <v>5.1924931384912101E-3</v>
      </c>
      <c r="N46" s="22">
        <f>(F46/F$14)</f>
        <v>6.2221539406974958E-3</v>
      </c>
      <c r="O46" s="21">
        <f>(D46-G46)</f>
        <v>-8</v>
      </c>
      <c r="P46" s="20">
        <f>(O46/G46)</f>
        <v>-0.1111111111111111</v>
      </c>
      <c r="Q46" s="19">
        <v>20</v>
      </c>
      <c r="R46" s="18">
        <v>23</v>
      </c>
      <c r="S46" s="17">
        <f>(D46/D$14)</f>
        <v>7.6536713704855302E-3</v>
      </c>
      <c r="T46" s="16">
        <f>(G46/G$14)</f>
        <v>8.0654195138344341E-3</v>
      </c>
      <c r="U46" s="15">
        <v>185446.578125</v>
      </c>
      <c r="V46" s="15">
        <v>182890.79365079364</v>
      </c>
      <c r="W46" s="15">
        <f>(U46-V46)</f>
        <v>2555.7844742063608</v>
      </c>
      <c r="X46" s="14">
        <f>(W46/V46)</f>
        <v>1.3974374670199645E-2</v>
      </c>
      <c r="Y46" s="2"/>
      <c r="Z46" s="1"/>
    </row>
    <row r="47" spans="1:26" x14ac:dyDescent="0.25">
      <c r="A47" s="1">
        <v>20</v>
      </c>
      <c r="B47" s="28" t="s">
        <v>14</v>
      </c>
      <c r="C47" s="27">
        <v>93</v>
      </c>
      <c r="D47" s="26">
        <v>93</v>
      </c>
      <c r="E47" s="20">
        <f>(D47/C47)</f>
        <v>1</v>
      </c>
      <c r="F47" s="25">
        <v>184</v>
      </c>
      <c r="G47" s="25">
        <v>184</v>
      </c>
      <c r="H47" s="20">
        <f>(G47/F47)</f>
        <v>1</v>
      </c>
      <c r="I47" s="24">
        <f>(C47-F47)</f>
        <v>-91</v>
      </c>
      <c r="J47" s="23">
        <f>(I47/F47)</f>
        <v>-0.49456521739130432</v>
      </c>
      <c r="K47" s="19">
        <v>19</v>
      </c>
      <c r="L47" s="18">
        <v>19</v>
      </c>
      <c r="M47" s="17">
        <f>(C47/C$14)</f>
        <v>6.8985980268526075E-3</v>
      </c>
      <c r="N47" s="22">
        <f>(F47/F$14)</f>
        <v>1.4134275618374558E-2</v>
      </c>
      <c r="O47" s="21">
        <f>(D47-G47)</f>
        <v>-91</v>
      </c>
      <c r="P47" s="20">
        <f>(O47/G47)</f>
        <v>-0.49456521739130432</v>
      </c>
      <c r="Q47" s="19">
        <v>17</v>
      </c>
      <c r="R47" s="18">
        <v>16</v>
      </c>
      <c r="S47" s="17">
        <f>(D47/D$14)</f>
        <v>1.1121741210236786E-2</v>
      </c>
      <c r="T47" s="16">
        <f>(G47/G$14)</f>
        <v>2.0611627646465777E-2</v>
      </c>
      <c r="U47" s="15">
        <v>287532.80645161291</v>
      </c>
      <c r="V47" s="15">
        <v>231327.37106918238</v>
      </c>
      <c r="W47" s="15">
        <f>(U47-V47)</f>
        <v>56205.435382430529</v>
      </c>
      <c r="X47" s="14">
        <f>(W47/V47)</f>
        <v>0.24296923931937711</v>
      </c>
      <c r="Y47" s="2"/>
      <c r="Z47" s="1"/>
    </row>
    <row r="48" spans="1:26" x14ac:dyDescent="0.25">
      <c r="A48" s="1">
        <v>21</v>
      </c>
      <c r="B48" s="28" t="s">
        <v>13</v>
      </c>
      <c r="C48" s="27">
        <v>168</v>
      </c>
      <c r="D48" s="26">
        <v>160</v>
      </c>
      <c r="E48" s="20">
        <f>(D48/C48)</f>
        <v>0.95238095238095233</v>
      </c>
      <c r="F48" s="25">
        <v>317</v>
      </c>
      <c r="G48" s="25">
        <v>225</v>
      </c>
      <c r="H48" s="20">
        <f>(G48/F48)</f>
        <v>0.70977917981072558</v>
      </c>
      <c r="I48" s="24">
        <f>(C48-F48)</f>
        <v>-149</v>
      </c>
      <c r="J48" s="23">
        <f>(I48/F48)</f>
        <v>-0.47003154574132494</v>
      </c>
      <c r="K48" s="19">
        <v>15</v>
      </c>
      <c r="L48" s="18">
        <v>13</v>
      </c>
      <c r="M48" s="17">
        <f>(C48/C$14)</f>
        <v>1.2461983532378904E-2</v>
      </c>
      <c r="N48" s="22">
        <f>(F48/F$14)</f>
        <v>2.4350898755569211E-2</v>
      </c>
      <c r="O48" s="21">
        <f>(D48-G48)</f>
        <v>-65</v>
      </c>
      <c r="P48" s="20">
        <f>(O48/G48)</f>
        <v>-0.28888888888888886</v>
      </c>
      <c r="Q48" s="19">
        <v>14</v>
      </c>
      <c r="R48" s="18">
        <v>13</v>
      </c>
      <c r="S48" s="17">
        <f>(D48/D$14)</f>
        <v>1.9134178426213823E-2</v>
      </c>
      <c r="T48" s="16">
        <f>(G48/G$14)</f>
        <v>2.520443598073261E-2</v>
      </c>
      <c r="U48" s="15">
        <v>189297.74374999999</v>
      </c>
      <c r="V48" s="15">
        <v>205301.57668711655</v>
      </c>
      <c r="W48" s="15">
        <f>(U48-V48)</f>
        <v>-16003.83293711656</v>
      </c>
      <c r="X48" s="14">
        <f>(W48/V48)</f>
        <v>-7.7952800925180921E-2</v>
      </c>
      <c r="Y48" s="2"/>
      <c r="Z48" s="1"/>
    </row>
    <row r="49" spans="1:26" x14ac:dyDescent="0.25">
      <c r="A49" s="1">
        <v>22</v>
      </c>
      <c r="B49" s="39"/>
      <c r="C49" s="38"/>
      <c r="D49" s="37"/>
      <c r="E49" s="31"/>
      <c r="F49" s="31"/>
      <c r="G49" s="31"/>
      <c r="H49" s="31"/>
      <c r="I49" s="36"/>
      <c r="J49" s="35"/>
      <c r="K49" s="19"/>
      <c r="L49" s="19"/>
      <c r="M49" s="31"/>
      <c r="N49" s="34"/>
      <c r="O49" s="33"/>
      <c r="P49" s="31"/>
      <c r="Q49" s="19"/>
      <c r="R49" s="19"/>
      <c r="S49" s="31"/>
      <c r="T49" s="32"/>
      <c r="U49" s="15"/>
      <c r="V49" s="15"/>
      <c r="W49" s="31"/>
      <c r="X49" s="30"/>
      <c r="Y49" s="2"/>
      <c r="Z49" s="1"/>
    </row>
    <row r="50" spans="1:26" x14ac:dyDescent="0.25">
      <c r="A50" s="1">
        <v>23</v>
      </c>
      <c r="B50" s="28" t="s">
        <v>12</v>
      </c>
      <c r="C50" s="27">
        <v>704</v>
      </c>
      <c r="D50" s="26">
        <v>691</v>
      </c>
      <c r="E50" s="20">
        <f>(D50/C50)</f>
        <v>0.98153409090909094</v>
      </c>
      <c r="F50" s="25">
        <v>1290</v>
      </c>
      <c r="G50" s="25">
        <v>946</v>
      </c>
      <c r="H50" s="20">
        <f>(G50/F50)</f>
        <v>0.73333333333333328</v>
      </c>
      <c r="I50" s="24">
        <f>(C50-F50)</f>
        <v>-586</v>
      </c>
      <c r="J50" s="23">
        <f>(I50/F50)</f>
        <v>-0.45426356589147288</v>
      </c>
      <c r="K50" s="19"/>
      <c r="L50" s="19"/>
      <c r="M50" s="17">
        <f>(C50/C$14)</f>
        <v>5.2221645278540167E-2</v>
      </c>
      <c r="N50" s="22">
        <f>(F50/F$14)</f>
        <v>9.9093562759256418E-2</v>
      </c>
      <c r="O50" s="21">
        <f>(D50-G50)</f>
        <v>-255</v>
      </c>
      <c r="P50" s="20">
        <f>(O50/G50)</f>
        <v>-0.26955602536997886</v>
      </c>
      <c r="Q50" s="19"/>
      <c r="R50" s="19"/>
      <c r="S50" s="17">
        <f>(D50/D$14)</f>
        <v>8.2635733078210954E-2</v>
      </c>
      <c r="T50" s="16">
        <f>(G50/G$14)</f>
        <v>0.10597065083454688</v>
      </c>
      <c r="U50" s="15">
        <v>180568.1490593343</v>
      </c>
      <c r="V50" s="15">
        <v>155160.17166212533</v>
      </c>
      <c r="W50" s="15">
        <f>(U50-V50)</f>
        <v>25407.977397208975</v>
      </c>
      <c r="X50" s="14">
        <f>(W50/V50)</f>
        <v>0.16375321788465819</v>
      </c>
      <c r="Y50" s="2"/>
      <c r="Z50" s="1"/>
    </row>
    <row r="51" spans="1:26" x14ac:dyDescent="0.25">
      <c r="A51" s="1">
        <v>24</v>
      </c>
      <c r="B51" s="28" t="s">
        <v>11</v>
      </c>
      <c r="C51" s="27">
        <v>29</v>
      </c>
      <c r="D51" s="26">
        <v>29</v>
      </c>
      <c r="E51" s="20">
        <f>(D51/C51)</f>
        <v>1</v>
      </c>
      <c r="F51" s="25">
        <v>91</v>
      </c>
      <c r="G51" s="25">
        <v>89</v>
      </c>
      <c r="H51" s="20">
        <f>(G51/F51)</f>
        <v>0.97802197802197799</v>
      </c>
      <c r="I51" s="24">
        <f>(C51-F51)</f>
        <v>-62</v>
      </c>
      <c r="J51" s="23">
        <f>(I51/F51)</f>
        <v>-0.68131868131868134</v>
      </c>
      <c r="K51" s="19">
        <v>24</v>
      </c>
      <c r="L51" s="18">
        <v>22</v>
      </c>
      <c r="M51" s="17">
        <f>(C51/C$14)</f>
        <v>2.151175728803501E-3</v>
      </c>
      <c r="N51" s="22">
        <f>(F51/F$14)</f>
        <v>6.9903210938700262E-3</v>
      </c>
      <c r="O51" s="21">
        <f>(D51-G51)</f>
        <v>-60</v>
      </c>
      <c r="P51" s="20">
        <f>(O51/G51)</f>
        <v>-0.6741573033707865</v>
      </c>
      <c r="Q51" s="19">
        <v>24</v>
      </c>
      <c r="R51" s="18">
        <v>22</v>
      </c>
      <c r="S51" s="17">
        <f>(D51/D$14)</f>
        <v>3.4680698397512558E-3</v>
      </c>
      <c r="T51" s="16">
        <f>(G51/G$14)</f>
        <v>9.9697546768231209E-3</v>
      </c>
      <c r="U51" s="15">
        <v>133862.06896551725</v>
      </c>
      <c r="V51" s="15">
        <v>102033.52272727272</v>
      </c>
      <c r="W51" s="15">
        <f>(U51-V51)</f>
        <v>31828.546238244526</v>
      </c>
      <c r="X51" s="14">
        <f>(W51/V51)</f>
        <v>0.31194204990177232</v>
      </c>
      <c r="Y51" s="2"/>
      <c r="Z51" s="1"/>
    </row>
    <row r="52" spans="1:26" x14ac:dyDescent="0.25">
      <c r="A52" s="1">
        <v>25</v>
      </c>
      <c r="B52" s="28" t="s">
        <v>10</v>
      </c>
      <c r="C52" s="27">
        <v>304</v>
      </c>
      <c r="D52" s="26">
        <v>291</v>
      </c>
      <c r="E52" s="20">
        <f>(D52/C52)</f>
        <v>0.95723684210526316</v>
      </c>
      <c r="F52" s="25">
        <v>596</v>
      </c>
      <c r="G52" s="25">
        <v>254</v>
      </c>
      <c r="H52" s="20">
        <f>(G52/F52)</f>
        <v>0.4261744966442953</v>
      </c>
      <c r="I52" s="24">
        <f>(C52-F52)</f>
        <v>-292</v>
      </c>
      <c r="J52" s="23">
        <f>(I52/F52)</f>
        <v>-0.48993288590604028</v>
      </c>
      <c r="K52" s="19">
        <v>11</v>
      </c>
      <c r="L52" s="18">
        <v>10</v>
      </c>
      <c r="M52" s="17">
        <f>(C52/C$14)</f>
        <v>2.2550255915733255E-2</v>
      </c>
      <c r="N52" s="22">
        <f>(F52/F$14)</f>
        <v>4.5782762329082807E-2</v>
      </c>
      <c r="O52" s="21">
        <f>(D52-G52)</f>
        <v>37</v>
      </c>
      <c r="P52" s="20">
        <f>(O52/G52)</f>
        <v>0.14566929133858267</v>
      </c>
      <c r="Q52" s="19">
        <v>10</v>
      </c>
      <c r="R52" s="18">
        <v>11</v>
      </c>
      <c r="S52" s="17">
        <f>(D52/D$14)</f>
        <v>3.4800287012676394E-2</v>
      </c>
      <c r="T52" s="16">
        <f>(G52/G$14)</f>
        <v>2.8453007729360366E-2</v>
      </c>
      <c r="U52" s="15">
        <v>174787.16838487971</v>
      </c>
      <c r="V52" s="15">
        <v>132850.22881355931</v>
      </c>
      <c r="W52" s="15">
        <f>(U52-V52)</f>
        <v>41936.939571320399</v>
      </c>
      <c r="X52" s="14">
        <f>(W52/V52)</f>
        <v>0.31567081175429729</v>
      </c>
      <c r="Y52" s="2"/>
      <c r="Z52" s="1"/>
    </row>
    <row r="53" spans="1:26" x14ac:dyDescent="0.25">
      <c r="A53" s="1">
        <v>26</v>
      </c>
      <c r="B53" s="28" t="s">
        <v>9</v>
      </c>
      <c r="C53" s="27">
        <v>46</v>
      </c>
      <c r="D53" s="26">
        <v>46</v>
      </c>
      <c r="E53" s="20">
        <f>(D53/C53)</f>
        <v>1</v>
      </c>
      <c r="F53" s="25">
        <v>105</v>
      </c>
      <c r="G53" s="25">
        <v>105</v>
      </c>
      <c r="H53" s="20">
        <f>(G53/F53)</f>
        <v>1</v>
      </c>
      <c r="I53" s="24">
        <f>(C53-F53)</f>
        <v>-59</v>
      </c>
      <c r="J53" s="23">
        <f>(I53/F53)</f>
        <v>-0.56190476190476191</v>
      </c>
      <c r="K53" s="19">
        <v>23</v>
      </c>
      <c r="L53" s="18">
        <v>21</v>
      </c>
      <c r="M53" s="17">
        <f>(C53/C$14)</f>
        <v>3.4122097767227948E-3</v>
      </c>
      <c r="N53" s="22">
        <f>(F53/F$14)</f>
        <v>8.0657551083115689E-3</v>
      </c>
      <c r="O53" s="21">
        <f>(D53-G53)</f>
        <v>-59</v>
      </c>
      <c r="P53" s="20">
        <f>(O53/G53)</f>
        <v>-0.56190476190476191</v>
      </c>
      <c r="Q53" s="19">
        <v>23</v>
      </c>
      <c r="R53" s="18">
        <v>21</v>
      </c>
      <c r="S53" s="17">
        <f>(D53/D$14)</f>
        <v>5.5010762975364743E-3</v>
      </c>
      <c r="T53" s="16">
        <f>(G53/G$14)</f>
        <v>1.1762070124341883E-2</v>
      </c>
      <c r="U53" s="15">
        <v>208195.15217391305</v>
      </c>
      <c r="V53" s="15">
        <v>182307.05982905984</v>
      </c>
      <c r="W53" s="15">
        <f>(U53-V53)</f>
        <v>25888.092344853212</v>
      </c>
      <c r="X53" s="14">
        <f>(W53/V53)</f>
        <v>0.14200268694545989</v>
      </c>
      <c r="Y53" s="2"/>
      <c r="Z53" s="1"/>
    </row>
    <row r="54" spans="1:26" x14ac:dyDescent="0.25">
      <c r="A54" s="1">
        <v>27</v>
      </c>
      <c r="B54" s="28" t="s">
        <v>8</v>
      </c>
      <c r="C54" s="27">
        <v>156</v>
      </c>
      <c r="D54" s="26">
        <v>156</v>
      </c>
      <c r="E54" s="20">
        <f>(D54/C54)</f>
        <v>1</v>
      </c>
      <c r="F54" s="25">
        <v>183</v>
      </c>
      <c r="G54" s="25">
        <v>183</v>
      </c>
      <c r="H54" s="20">
        <f>(G54/F54)</f>
        <v>1</v>
      </c>
      <c r="I54" s="24">
        <f>(C54-F54)</f>
        <v>-27</v>
      </c>
      <c r="J54" s="23">
        <f>(I54/F54)</f>
        <v>-0.14754098360655737</v>
      </c>
      <c r="K54" s="19">
        <v>16</v>
      </c>
      <c r="L54" s="18">
        <v>20</v>
      </c>
      <c r="M54" s="17">
        <f>(C54/C$14)</f>
        <v>1.1571841851494697E-2</v>
      </c>
      <c r="N54" s="22">
        <f>(F54/F$14)</f>
        <v>1.4057458903057306E-2</v>
      </c>
      <c r="O54" s="21">
        <f>(D54-G54)</f>
        <v>-27</v>
      </c>
      <c r="P54" s="20">
        <f>(O54/G54)</f>
        <v>-0.14754098360655737</v>
      </c>
      <c r="Q54" s="19">
        <v>15</v>
      </c>
      <c r="R54" s="18">
        <v>17</v>
      </c>
      <c r="S54" s="17">
        <f>(D54/D$14)</f>
        <v>1.8655823965558479E-2</v>
      </c>
      <c r="T54" s="16">
        <f>(G54/G$14)</f>
        <v>2.0499607930995856E-2</v>
      </c>
      <c r="U54" s="15">
        <v>196917.63461538462</v>
      </c>
      <c r="V54" s="15">
        <v>163345.57575757575</v>
      </c>
      <c r="W54" s="15">
        <f>(U54-V54)</f>
        <v>33572.058857808879</v>
      </c>
      <c r="X54" s="14">
        <f>(W54/V54)</f>
        <v>0.20552781244368568</v>
      </c>
      <c r="Y54" s="2"/>
      <c r="Z54" s="1"/>
    </row>
    <row r="55" spans="1:26" x14ac:dyDescent="0.25">
      <c r="A55" s="1">
        <v>28</v>
      </c>
      <c r="B55" s="28" t="s">
        <v>7</v>
      </c>
      <c r="C55" s="27">
        <v>169</v>
      </c>
      <c r="D55" s="26">
        <v>169</v>
      </c>
      <c r="E55" s="20">
        <f>(D55/C55)</f>
        <v>1</v>
      </c>
      <c r="F55" s="25">
        <v>315</v>
      </c>
      <c r="G55" s="25">
        <v>315</v>
      </c>
      <c r="H55" s="20">
        <f>(G55/F55)</f>
        <v>1</v>
      </c>
      <c r="I55" s="24">
        <f>(C55-F55)</f>
        <v>-146</v>
      </c>
      <c r="J55" s="23">
        <f>(I55/F55)</f>
        <v>-0.46349206349206351</v>
      </c>
      <c r="K55" s="19">
        <v>14</v>
      </c>
      <c r="L55" s="18">
        <v>14</v>
      </c>
      <c r="M55" s="17">
        <f>(C55/C$14)</f>
        <v>1.253616200578592E-2</v>
      </c>
      <c r="N55" s="22">
        <f>(F55/F$14)</f>
        <v>2.4197265324934707E-2</v>
      </c>
      <c r="O55" s="21">
        <f>(D55-G55)</f>
        <v>-146</v>
      </c>
      <c r="P55" s="20">
        <f>(O55/G55)</f>
        <v>-0.46349206349206351</v>
      </c>
      <c r="Q55" s="19">
        <v>13</v>
      </c>
      <c r="R55" s="18">
        <v>10</v>
      </c>
      <c r="S55" s="17">
        <f>(D55/D$14)</f>
        <v>2.0210475962688351E-2</v>
      </c>
      <c r="T55" s="16">
        <f>(G55/G$14)</f>
        <v>3.528621037302565E-2</v>
      </c>
      <c r="U55" s="15">
        <v>175925.42603550295</v>
      </c>
      <c r="V55" s="15">
        <v>171482.41463414635</v>
      </c>
      <c r="W55" s="15">
        <f>(U55-V55)</f>
        <v>4443.0114013566053</v>
      </c>
      <c r="X55" s="14">
        <f>(W55/V55)</f>
        <v>2.5909428735510078E-2</v>
      </c>
      <c r="Y55" s="2"/>
      <c r="Z55" s="1"/>
    </row>
    <row r="56" spans="1:26" x14ac:dyDescent="0.25">
      <c r="A56" s="1">
        <v>29</v>
      </c>
      <c r="B56" s="39"/>
      <c r="C56" s="38"/>
      <c r="D56" s="37"/>
      <c r="E56" s="31"/>
      <c r="F56" s="31"/>
      <c r="G56" s="31"/>
      <c r="H56" s="31"/>
      <c r="I56" s="36"/>
      <c r="J56" s="35"/>
      <c r="K56" s="19"/>
      <c r="L56" s="19"/>
      <c r="M56" s="31"/>
      <c r="N56" s="34"/>
      <c r="O56" s="33"/>
      <c r="P56" s="31"/>
      <c r="Q56" s="19"/>
      <c r="R56" s="19"/>
      <c r="S56" s="31"/>
      <c r="T56" s="32"/>
      <c r="U56" s="15"/>
      <c r="V56" s="15"/>
      <c r="W56" s="31"/>
      <c r="X56" s="30"/>
      <c r="Y56" s="2"/>
      <c r="Z56" s="1"/>
    </row>
    <row r="57" spans="1:26" x14ac:dyDescent="0.25">
      <c r="A57" s="1">
        <v>30</v>
      </c>
      <c r="B57" s="28" t="s">
        <v>6</v>
      </c>
      <c r="C57" s="29">
        <v>342</v>
      </c>
      <c r="D57" s="26">
        <v>300</v>
      </c>
      <c r="E57" s="20">
        <f>(D57/C57)</f>
        <v>0.8771929824561403</v>
      </c>
      <c r="F57" s="25">
        <v>871</v>
      </c>
      <c r="G57" s="25">
        <v>588</v>
      </c>
      <c r="H57" s="20">
        <f>(G57/F57)</f>
        <v>0.6750861079219288</v>
      </c>
      <c r="I57" s="24">
        <f>(C57-F57)</f>
        <v>-529</v>
      </c>
      <c r="J57" s="23">
        <f>(I57/F57)</f>
        <v>-0.60734787600459239</v>
      </c>
      <c r="K57" s="19"/>
      <c r="L57" s="19"/>
      <c r="M57" s="17">
        <f>(C57/C$14)</f>
        <v>2.5369037905199912E-2</v>
      </c>
      <c r="N57" s="22">
        <f>(F57/F$14)</f>
        <v>6.6907359041327399E-2</v>
      </c>
      <c r="O57" s="21">
        <f>(D57-G57)</f>
        <v>-288</v>
      </c>
      <c r="P57" s="20">
        <f>(O57/G57)</f>
        <v>-0.48979591836734693</v>
      </c>
      <c r="Q57" s="19"/>
      <c r="R57" s="19"/>
      <c r="S57" s="17">
        <f>(D57/D$14)</f>
        <v>3.5876584549150922E-2</v>
      </c>
      <c r="T57" s="16">
        <f>(G57/G$14)</f>
        <v>6.586759269631455E-2</v>
      </c>
      <c r="U57" s="15">
        <v>160961.33333333334</v>
      </c>
      <c r="V57" s="15">
        <v>172006.64619883042</v>
      </c>
      <c r="W57" s="15">
        <f>(U57-V57)</f>
        <v>-11045.312865497079</v>
      </c>
      <c r="X57" s="14">
        <f>(W57/V57)</f>
        <v>-6.4214453973652233E-2</v>
      </c>
      <c r="Y57" s="2"/>
      <c r="Z57" s="1"/>
    </row>
    <row r="58" spans="1:26" x14ac:dyDescent="0.25">
      <c r="A58" s="1">
        <v>31</v>
      </c>
      <c r="B58" s="28" t="s">
        <v>5</v>
      </c>
      <c r="C58" s="27">
        <v>52</v>
      </c>
      <c r="D58" s="26">
        <v>52</v>
      </c>
      <c r="E58" s="20">
        <f>(D58/C58)</f>
        <v>1</v>
      </c>
      <c r="F58" s="25">
        <v>249</v>
      </c>
      <c r="G58" s="25">
        <v>153</v>
      </c>
      <c r="H58" s="20">
        <f>(G58/F58)</f>
        <v>0.61445783132530118</v>
      </c>
      <c r="I58" s="24">
        <f>(C58-F58)</f>
        <v>-197</v>
      </c>
      <c r="J58" s="23">
        <f>(I58/F58)</f>
        <v>-0.79116465863453811</v>
      </c>
      <c r="K58" s="19">
        <v>22</v>
      </c>
      <c r="L58" s="18">
        <v>16</v>
      </c>
      <c r="M58" s="17">
        <f>(C58/C$14)</f>
        <v>3.8572806171648989E-3</v>
      </c>
      <c r="N58" s="22">
        <f>(F58/F$14)</f>
        <v>1.9127362113996006E-2</v>
      </c>
      <c r="O58" s="21">
        <f>(D58-G58)</f>
        <v>-101</v>
      </c>
      <c r="P58" s="20">
        <f>(O58/G58)</f>
        <v>-0.66013071895424835</v>
      </c>
      <c r="Q58" s="19">
        <v>22</v>
      </c>
      <c r="R58" s="18">
        <v>19</v>
      </c>
      <c r="S58" s="17">
        <f>(D58/D$14)</f>
        <v>6.218607988519493E-3</v>
      </c>
      <c r="T58" s="16">
        <f>(G58/G$14)</f>
        <v>1.7139016466898173E-2</v>
      </c>
      <c r="U58" s="15">
        <v>148592.38461538462</v>
      </c>
      <c r="V58" s="15">
        <v>191018.78846153847</v>
      </c>
      <c r="W58" s="15">
        <f>(U58-V58)</f>
        <v>-42426.403846153844</v>
      </c>
      <c r="X58" s="14">
        <f>(W58/V58)</f>
        <v>-0.22210592051104114</v>
      </c>
      <c r="Y58" s="2"/>
      <c r="Z58" s="1"/>
    </row>
    <row r="59" spans="1:26" x14ac:dyDescent="0.25">
      <c r="A59" s="1">
        <v>32</v>
      </c>
      <c r="B59" s="28" t="s">
        <v>4</v>
      </c>
      <c r="C59" s="27">
        <v>62</v>
      </c>
      <c r="D59" s="26">
        <v>60</v>
      </c>
      <c r="E59" s="20">
        <f>(D59/C59)</f>
        <v>0.967741935483871</v>
      </c>
      <c r="F59" s="25">
        <v>44</v>
      </c>
      <c r="G59" s="25">
        <v>44</v>
      </c>
      <c r="H59" s="20">
        <f>(G59/F59)</f>
        <v>1</v>
      </c>
      <c r="I59" s="24">
        <f>(C59-F59)</f>
        <v>18</v>
      </c>
      <c r="J59" s="23">
        <f>(I59/F59)</f>
        <v>0.40909090909090912</v>
      </c>
      <c r="K59" s="19">
        <v>21</v>
      </c>
      <c r="L59" s="18">
        <v>24</v>
      </c>
      <c r="M59" s="17">
        <f>(C59/C$14)</f>
        <v>4.5990653512350717E-3</v>
      </c>
      <c r="N59" s="22">
        <f>(F59/F$14)</f>
        <v>3.3799354739591334E-3</v>
      </c>
      <c r="O59" s="21">
        <f>(D59-G59)</f>
        <v>16</v>
      </c>
      <c r="P59" s="20">
        <f>(O59/G59)</f>
        <v>0.36363636363636365</v>
      </c>
      <c r="Q59" s="19">
        <v>21</v>
      </c>
      <c r="R59" s="18">
        <v>24</v>
      </c>
      <c r="S59" s="17">
        <f>(D59/D$14)</f>
        <v>7.1753169098301844E-3</v>
      </c>
      <c r="T59" s="16">
        <f>(G59/G$14)</f>
        <v>4.9288674806765992E-3</v>
      </c>
      <c r="U59" s="15">
        <v>165462.21666666667</v>
      </c>
      <c r="V59" s="15">
        <v>157539.28205128206</v>
      </c>
      <c r="W59" s="15">
        <f>(U59-V59)</f>
        <v>7922.9346153846127</v>
      </c>
      <c r="X59" s="14">
        <f>(W59/V59)</f>
        <v>5.0291803493210954E-2</v>
      </c>
      <c r="Y59" s="2"/>
      <c r="Z59" s="1"/>
    </row>
    <row r="60" spans="1:26" x14ac:dyDescent="0.25">
      <c r="A60" s="1">
        <v>33</v>
      </c>
      <c r="B60" s="28" t="s">
        <v>3</v>
      </c>
      <c r="C60" s="27">
        <v>107</v>
      </c>
      <c r="D60" s="26">
        <v>107</v>
      </c>
      <c r="E60" s="20">
        <f>(D60/C60)</f>
        <v>1</v>
      </c>
      <c r="F60" s="25">
        <v>348</v>
      </c>
      <c r="G60" s="25">
        <v>208</v>
      </c>
      <c r="H60" s="20">
        <f>(G60/F60)</f>
        <v>0.5977011494252874</v>
      </c>
      <c r="I60" s="24">
        <f>(C60-F60)</f>
        <v>-241</v>
      </c>
      <c r="J60" s="23">
        <f>(I60/F60)</f>
        <v>-0.69252873563218387</v>
      </c>
      <c r="K60" s="19">
        <v>18</v>
      </c>
      <c r="L60" s="18">
        <v>12</v>
      </c>
      <c r="M60" s="17">
        <f>(C60/C$14)</f>
        <v>7.9370966545508487E-3</v>
      </c>
      <c r="N60" s="22">
        <f>(F60/F$14)</f>
        <v>2.6732216930404055E-2</v>
      </c>
      <c r="O60" s="21">
        <f>(D60-G60)</f>
        <v>-101</v>
      </c>
      <c r="P60" s="20">
        <f>(O60/G60)</f>
        <v>-0.48557692307692307</v>
      </c>
      <c r="Q60" s="19">
        <v>16</v>
      </c>
      <c r="R60" s="18">
        <v>14</v>
      </c>
      <c r="S60" s="17">
        <f>(D60/D$14)</f>
        <v>1.2795981822530495E-2</v>
      </c>
      <c r="T60" s="16">
        <f>(G60/G$14)</f>
        <v>2.3300100817743922E-2</v>
      </c>
      <c r="U60" s="15">
        <v>149853.57009345794</v>
      </c>
      <c r="V60" s="15">
        <v>134644.9103448276</v>
      </c>
      <c r="W60" s="15">
        <f>(U60-V60)</f>
        <v>15208.659748630336</v>
      </c>
      <c r="X60" s="14">
        <f>(W60/V60)</f>
        <v>0.11295384065896538</v>
      </c>
      <c r="Y60" s="2"/>
      <c r="Z60" s="1"/>
    </row>
    <row r="61" spans="1:26" x14ac:dyDescent="0.25">
      <c r="A61" s="1">
        <v>34</v>
      </c>
      <c r="B61" s="28" t="s">
        <v>2</v>
      </c>
      <c r="C61" s="27">
        <v>121</v>
      </c>
      <c r="D61" s="26">
        <v>81</v>
      </c>
      <c r="E61" s="20">
        <f>(D61/C61)</f>
        <v>0.66942148760330578</v>
      </c>
      <c r="F61" s="25">
        <v>230</v>
      </c>
      <c r="G61" s="25">
        <v>183</v>
      </c>
      <c r="H61" s="20">
        <f>(G61/F61)</f>
        <v>0.79565217391304344</v>
      </c>
      <c r="I61" s="24">
        <f>(C61-F61)</f>
        <v>-109</v>
      </c>
      <c r="J61" s="23">
        <f>(I61/F61)</f>
        <v>-0.47391304347826085</v>
      </c>
      <c r="K61" s="19">
        <v>17</v>
      </c>
      <c r="L61" s="18">
        <v>17</v>
      </c>
      <c r="M61" s="17">
        <f>(C61/C$14)</f>
        <v>8.9755952822490916E-3</v>
      </c>
      <c r="N61" s="22">
        <f>(F61/F$14)</f>
        <v>1.7667844522968199E-2</v>
      </c>
      <c r="O61" s="21">
        <f>(D61-G61)</f>
        <v>-102</v>
      </c>
      <c r="P61" s="20">
        <f>(O61/G61)</f>
        <v>-0.55737704918032782</v>
      </c>
      <c r="Q61" s="19">
        <v>18</v>
      </c>
      <c r="R61" s="18">
        <v>17</v>
      </c>
      <c r="S61" s="17">
        <f>(D61/D$14)</f>
        <v>9.6866778282707483E-3</v>
      </c>
      <c r="T61" s="16">
        <f>(G61/G$14)</f>
        <v>2.0499607930995856E-2</v>
      </c>
      <c r="U61" s="15">
        <v>180241.12345679011</v>
      </c>
      <c r="V61" s="15">
        <v>219110.86792452831</v>
      </c>
      <c r="W61" s="15">
        <f>(U61-V61)</f>
        <v>-38869.744467738201</v>
      </c>
      <c r="X61" s="14">
        <f>(W61/V61)</f>
        <v>-0.17739761078910379</v>
      </c>
      <c r="Y61" s="2"/>
      <c r="Z61" s="1"/>
    </row>
    <row r="62" spans="1:26" ht="15.75" thickBot="1" x14ac:dyDescent="0.3">
      <c r="A62" s="1"/>
      <c r="B62" s="13"/>
      <c r="C62" s="12"/>
      <c r="D62" s="6"/>
      <c r="E62" s="6"/>
      <c r="F62" s="6"/>
      <c r="G62" s="6"/>
      <c r="H62" s="9"/>
      <c r="I62" s="11"/>
      <c r="J62" s="6"/>
      <c r="K62" s="6"/>
      <c r="L62" s="6"/>
      <c r="M62" s="10"/>
      <c r="N62" s="9"/>
      <c r="O62" s="8"/>
      <c r="P62" s="6"/>
      <c r="Q62" s="6"/>
      <c r="R62" s="6"/>
      <c r="S62" s="6"/>
      <c r="T62" s="7"/>
      <c r="U62" s="6"/>
      <c r="V62" s="6"/>
      <c r="W62" s="6"/>
      <c r="X62" s="5"/>
      <c r="Y62" s="2"/>
      <c r="Z62" s="1"/>
    </row>
    <row r="63" spans="1:26" ht="15.75" thickTop="1" x14ac:dyDescent="0.25">
      <c r="A63" s="1"/>
      <c r="B63" s="4"/>
      <c r="C63" s="3"/>
      <c r="D63" s="3"/>
      <c r="E63" s="3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1"/>
    </row>
    <row r="64" spans="1:26" x14ac:dyDescent="0.25">
      <c r="A64" s="1"/>
      <c r="B64" s="4" t="s">
        <v>1</v>
      </c>
      <c r="C64" s="3"/>
      <c r="D64" s="3"/>
      <c r="E64" s="3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1"/>
    </row>
    <row r="65" spans="1:26" x14ac:dyDescent="0.25">
      <c r="A65" s="1"/>
      <c r="B65" s="4" t="s">
        <v>0</v>
      </c>
      <c r="C65" s="3"/>
      <c r="D65" s="3"/>
      <c r="E65" s="3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1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67027D08-40DC-46E4-ABB0-E5534DD65C39}"/>
</file>

<file path=customXml/itemProps2.xml><?xml version="1.0" encoding="utf-8"?>
<ds:datastoreItem xmlns:ds="http://schemas.openxmlformats.org/officeDocument/2006/customXml" ds:itemID="{731F7545-E360-4F1F-AF2C-650A1C303D8A}"/>
</file>

<file path=customXml/itemProps3.xml><?xml version="1.0" encoding="utf-8"?>
<ds:datastoreItem xmlns:ds="http://schemas.openxmlformats.org/officeDocument/2006/customXml" ds:itemID="{55C1221C-9A11-4E45-A9EE-5C125CC1EA6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3C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Amy Chen</dc:creator>
  <cp:lastModifiedBy>Amy Chen</cp:lastModifiedBy>
  <dcterms:created xsi:type="dcterms:W3CDTF">2014-04-30T18:42:47Z</dcterms:created>
  <dcterms:modified xsi:type="dcterms:W3CDTF">2014-04-30T18:42:59Z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