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<sst xmlns="http://schemas.openxmlformats.org/spreadsheetml/2006/main" count="197" uniqueCount="168">
  <si>
    <t>NEW HOUSING CONSTRUCTION</t>
  </si>
  <si>
    <t>ALL NEW CONSTRUCTION(1)</t>
  </si>
  <si>
    <t>SINGLE FAMILY HOUSING</t>
  </si>
  <si>
    <t>VALUE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</si>
  <si>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</si>
  <si>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</si>
  <si>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</si>
  <si>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</si>
  <si>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</si>
  <si>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</si>
  <si>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</si>
  <si>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</si>
  <si>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</si>
  <si>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>STATE OF MARYLAND(2)</t>
  </si>
  <si>
    <t>STATE SUM OF MONTHLY REPORTING PIPs(3)</t>
  </si>
  <si>
    <t>OLD SUBURBAN COUNTIES</t>
  </si>
  <si>
    <t>NEW SUBURBAN COUNTIES</t>
  </si>
  <si>
    <t>BALTIMORE CITY</t>
  </si>
  <si>
    <t>BALANCE OF STATE(4)</t>
  </si>
  <si>
    <t>METROPOLITAN JURISDICTIONS(5)</t>
  </si>
  <si>
    <t>NON METROPOLITAN JURISDICTIONS(6)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</si>
  <si>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</si>
  <si>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</si>
  <si>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</si>
  <si>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</si>
  <si>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</si>
  <si>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</si>
  <si>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</si>
  <si>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</si>
  <si>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</si>
  <si>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</si>
  <si>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</si>
  <si>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</si>
  <si>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</si>
  <si>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</si>
  <si>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</si>
  <si>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</si>
  <si>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</si>
  <si>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</si>
  <si>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</si>
  <si>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</t>
  </si>
  <si>
    <t xml:space="preserve">   CAROLINE </t>
  </si>
  <si>
    <t xml:space="preserve">   CECIL</t>
  </si>
  <si>
    <t xml:space="preserve">   KENT </t>
  </si>
  <si>
    <t xml:space="preserve">   QUEEN ANNE'S</t>
  </si>
  <si>
    <t xml:space="preserve">   TALBOT</t>
  </si>
  <si>
    <t xml:space="preserve">  LOWER  EASTERN SHORE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</si>
  <si>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</si>
  <si>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</si>
  <si>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</si>
  <si>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</si>
  <si>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 DATA AND PRODUCT DEVELOPMENT.</t>
  </si>
  <si>
    <t>SOURCE:  U. S. DEPARTMENT OF COMMERCE.  BUREAU OF THE CENSUS</t>
  </si>
  <si>
    <t>MULTI FAMILY HOUSING</t>
  </si>
  <si>
    <t>Aberdeen</t>
  </si>
  <si>
    <t>Allegany County Unincorporated Area</t>
  </si>
  <si>
    <t>Annapolis</t>
  </si>
  <si>
    <t>Anne Arundel County Unincorporated Area</t>
  </si>
  <si>
    <t>Baltimore</t>
  </si>
  <si>
    <t>Baltimore County</t>
  </si>
  <si>
    <t>Barton town</t>
  </si>
  <si>
    <t>Bel Air town</t>
  </si>
  <si>
    <t>Berlin town</t>
  </si>
  <si>
    <t>Betterton town</t>
  </si>
  <si>
    <t>Boonsboro town</t>
  </si>
  <si>
    <t>Calvert County</t>
  </si>
  <si>
    <t>Cambridge</t>
  </si>
  <si>
    <t>Caroline County Unincorporated Area</t>
  </si>
  <si>
    <t>Carroll County</t>
  </si>
  <si>
    <t>Cecil County Unincorporated Area</t>
  </si>
  <si>
    <t>Centreville town</t>
  </si>
  <si>
    <t>Charles County Unincorporated Area</t>
  </si>
  <si>
    <t>Chestertown town</t>
  </si>
  <si>
    <t>Church Hill town</t>
  </si>
  <si>
    <t>Clear Spring town</t>
  </si>
  <si>
    <t>Crisfield</t>
  </si>
  <si>
    <t>Cumberland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</si>
  <si>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</si>
  <si>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</si>
  <si>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</si>
  <si>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</si>
  <si>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</si>
  <si>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</si>
  <si>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</si>
  <si>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</si>
  <si>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</si>
  <si>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</si>
  <si>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</si>
  <si>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</si>
  <si>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</si>
  <si>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</si>
  <si>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Garrett County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</si>
  <si>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</si>
  <si>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</si>
  <si>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</si>
  <si>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</si>
  <si>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</si>
  <si>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</si>
  <si>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</si>
  <si>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Hillsboro town</t>
  </si>
  <si>
    <t>Howard County</t>
  </si>
  <si>
    <t>Hurlock town</t>
  </si>
  <si>
    <t>Indian Head town</t>
  </si>
  <si>
    <t>Keedysville town</t>
  </si>
  <si>
    <t>Kent County Unincorporated Area</t>
  </si>
  <si>
    <t>La Plata town</t>
  </si>
  <si>
    <t>Laurel</t>
  </si>
  <si>
    <t>Leonardtown town</t>
  </si>
  <si>
    <t>Lonaconing town</t>
  </si>
  <si>
    <t>Luke town</t>
  </si>
  <si>
    <t>Marydel town</t>
  </si>
  <si>
    <t>Midland town</t>
  </si>
  <si>
    <t>Millington town</t>
  </si>
  <si>
    <t>Montgomery County Unincorporated Area</t>
  </si>
  <si>
    <t>Mount Airy town</t>
  </si>
  <si>
    <t>Ocean City town</t>
  </si>
  <si>
    <t>Oxford town</t>
  </si>
  <si>
    <t>Pocomoke City</t>
  </si>
  <si>
    <t>Preston town</t>
  </si>
  <si>
    <t>Prince Georges County Unincorporated Area</t>
  </si>
  <si>
    <t>Princess Anne town</t>
  </si>
  <si>
    <t>Queen Anne town</t>
  </si>
  <si>
    <t>Queen Annes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</si>
  <si>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</si>
  <si>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</si>
  <si>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</si>
  <si>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</si>
  <si>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</si>
  <si>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</si>
  <si>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Sharpsburg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</si>
  <si>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</si>
  <si>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</si>
  <si>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</si>
  <si>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</si>
  <si>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</si>
  <si>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</si>
  <si>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Sudlersville town</t>
  </si>
  <si>
    <t>Talbot County Unincorporated Area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</si>
  <si>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</si>
  <si>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</si>
  <si>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</si>
  <si>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</si>
  <si>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</si>
  <si>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</si>
  <si>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</si>
  <si>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</si>
  <si>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County</t>
  </si>
  <si>
    <t>Number of</t>
  </si>
  <si>
    <t>Place</t>
  </si>
  <si>
    <t>1-unit</t>
  </si>
  <si>
    <t>2-units</t>
  </si>
  <si>
    <t>3-4 units</t>
  </si>
  <si>
    <t>5+ units</t>
  </si>
  <si>
    <t>1-unit rep</t>
  </si>
  <si>
    <t>2-units rep</t>
  </si>
  <si>
    <t>3-4 units rep</t>
  </si>
  <si>
    <t>5+ units rep</t>
  </si>
  <si>
    <t>Code</t>
  </si>
  <si>
    <t>Months Rep</t>
  </si>
  <si>
    <t>Name</t>
  </si>
  <si>
    <t>Bldgs</t>
  </si>
  <si>
    <t>Units</t>
  </si>
  <si>
    <t>Value</t>
  </si>
  <si>
    <t>NEW HOUSING CONSTRUCTION AND VALUE :  ANNUAL 2008</t>
  </si>
  <si>
    <t>Barclay town</t>
  </si>
  <si>
    <t>Henderson town</t>
  </si>
  <si>
    <t>Templeville town</t>
  </si>
  <si>
    <t>PER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</si>
</sst>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42" fontId="0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42" fontId="1" fillId="0" borderId="14" xfId="0" applyNumberFormat="1" applyFont="1" applyBorder="1" applyAlignment="1">
      <alignment horizontal="center"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2" fontId="0" fillId="0" borderId="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2" fontId="0" fillId="0" borderId="16" xfId="0" applyNumberFormat="1" applyBorder="1" applyAlignment="1">
      <alignment/>
    </xf>
    <xf numFmtId="42" fontId="0" fillId="0" borderId="16" xfId="0" applyNumberFormat="1" applyFont="1" applyBorder="1" applyAlignment="1">
      <alignment/>
    </xf>
    <xf numFmtId="42" fontId="0" fillId="0" borderId="14" xfId="0" applyNumberFormat="1" applyBorder="1" applyAlignment="1">
      <alignment/>
    </xf>
    <xf numFmtId="42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42" fontId="0" fillId="0" borderId="17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13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2" fontId="1" fillId="0" borderId="17" xfId="0" applyNumberFormat="1" applyFont="1" applyBorder="1" applyAlignment="1">
      <alignment horizontal="center"/>
    </xf>
    <xf numFmtId="42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42" fontId="1" fillId="0" borderId="10" xfId="0" applyNumberFormat="1" applyFont="1" applyBorder="1" applyAlignment="1">
      <alignment/>
    </xf>
    <xf numFmtId="42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2" fontId="1" fillId="0" borderId="18" xfId="0" applyNumberFormat="1" applyFont="1" applyBorder="1" applyAlignment="1">
      <alignment horizontal="center"/>
    </xf>
    <xf numFmtId="42" fontId="1" fillId="0" borderId="19" xfId="0" applyNumberFormat="1" applyFont="1" applyBorder="1" applyAlignment="1">
      <alignment horizontal="center"/>
    </xf>
    <xf numFmtId="42" fontId="0" fillId="0" borderId="19" xfId="0" applyNumberFormat="1" applyFont="1" applyBorder="1" applyAlignment="1">
      <alignment/>
    </xf>
    <xf numFmtId="42" fontId="0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3.7109375" style="0" bestFit="1" customWidth="1"/>
    <col min="3" max="3" width="11.140625" style="0" bestFit="1" customWidth="1"/>
    <col min="4" max="4" width="7.7109375" style="0" customWidth="1"/>
    <col min="5" max="5" width="15.00390625" style="9" bestFit="1" customWidth="1"/>
    <col min="6" max="6" width="7.7109375" style="0" customWidth="1"/>
    <col min="7" max="7" width="15.00390625" style="9" bestFit="1" customWidth="1"/>
    <col min="8" max="8" width="11.00390625" style="9" bestFit="1" customWidth="1"/>
    <col min="9" max="9" width="10.00390625" style="12" customWidth="1"/>
    <col min="10" max="10" width="11.140625" style="0" bestFit="1" customWidth="1"/>
    <col min="11" max="11" width="6.7109375" style="0" customWidth="1"/>
    <col min="12" max="12" width="13.421875" style="9" bestFit="1" customWidth="1"/>
    <col min="13" max="13" width="12.28125" style="9" bestFit="1" customWidth="1"/>
    <col min="14" max="14" width="9.7109375" style="9" bestFit="1" customWidth="1"/>
  </cols>
  <sheetData>
    <row r="1" spans="2:14" ht="12.75">
      <c r="B1" s="1" t="s">
        <v>163</v>
      </c>
      <c r="C1" s="1"/>
      <c r="D1" s="1"/>
      <c r="E1" s="2"/>
      <c r="F1" s="3"/>
      <c r="G1" s="4"/>
      <c r="H1" s="4"/>
      <c r="I1" s="11"/>
      <c r="J1" s="3"/>
      <c r="K1" s="3"/>
      <c r="L1" s="4"/>
      <c r="M1" s="4"/>
      <c r="N1" s="4"/>
    </row>
    <row r="2" spans="2:14" ht="12.75">
      <c r="B2" s="3"/>
      <c r="C2" s="5"/>
      <c r="D2" s="5"/>
      <c r="E2" s="6"/>
      <c r="F2" s="3"/>
      <c r="G2" s="4"/>
      <c r="H2" s="4"/>
      <c r="I2" s="11"/>
      <c r="J2" s="3"/>
      <c r="K2" s="3"/>
      <c r="L2" s="4"/>
      <c r="M2" s="4"/>
      <c r="N2" s="4"/>
    </row>
    <row r="3" spans="2:14" ht="12.75">
      <c r="B3" s="7" t="s">
        <v>0</v>
      </c>
      <c r="C3" s="5"/>
      <c r="D3" s="5"/>
      <c r="E3" s="6"/>
      <c r="F3" s="3"/>
      <c r="G3" s="4"/>
      <c r="H3" s="4"/>
      <c r="I3" s="11"/>
      <c r="J3" s="3"/>
      <c r="K3" s="3"/>
      <c r="L3" s="4"/>
      <c r="M3" s="4"/>
      <c r="N3" s="4"/>
    </row>
    <row r="4" spans="2:14" ht="12.75">
      <c r="B4" s="1"/>
      <c r="C4" s="14" t="s">
        <v>1</v>
      </c>
      <c r="D4" s="15"/>
      <c r="E4" s="16"/>
      <c r="F4" s="44" t="s">
        <v>2</v>
      </c>
      <c r="G4" s="45"/>
      <c r="H4" s="45"/>
      <c r="I4" s="45"/>
      <c r="J4" s="14" t="s">
        <v>53</v>
      </c>
      <c r="K4" s="15"/>
      <c r="L4" s="15"/>
      <c r="M4" s="15"/>
      <c r="N4" s="16"/>
    </row>
    <row r="5" spans="2:14" ht="12.75">
      <c r="B5" s="46"/>
      <c r="C5" s="46"/>
      <c r="D5" s="47"/>
      <c r="E5" s="48"/>
      <c r="F5" s="47"/>
      <c r="G5" s="49"/>
      <c r="H5" s="49"/>
      <c r="I5" s="50" t="s">
        <v>3</v>
      </c>
      <c r="J5" s="46"/>
      <c r="K5" s="47"/>
      <c r="L5" s="49"/>
      <c r="M5" s="61"/>
      <c r="N5" s="48"/>
    </row>
    <row r="6" spans="2:14" ht="12.75">
      <c r="B6" s="17"/>
      <c r="C6" s="18"/>
      <c r="D6" s="19"/>
      <c r="E6" s="21"/>
      <c r="F6" s="19"/>
      <c r="G6" s="20" t="s">
        <v>5</v>
      </c>
      <c r="H6" s="20" t="s">
        <v>6</v>
      </c>
      <c r="I6" s="51" t="s">
        <v>167</v>
      </c>
      <c r="J6" s="18" t="s">
        <v>5</v>
      </c>
      <c r="K6" s="19"/>
      <c r="L6" s="20"/>
      <c r="M6" s="62" t="s">
        <v>4</v>
      </c>
      <c r="N6" s="63"/>
    </row>
    <row r="7" spans="2:14" ht="12.75">
      <c r="B7" s="56" t="s">
        <v>8</v>
      </c>
      <c r="C7" s="56" t="s">
        <v>9</v>
      </c>
      <c r="D7" s="57" t="s">
        <v>10</v>
      </c>
      <c r="E7" s="58" t="s">
        <v>3</v>
      </c>
      <c r="F7" s="57" t="s">
        <v>10</v>
      </c>
      <c r="G7" s="59" t="s">
        <v>3</v>
      </c>
      <c r="H7" s="59" t="s">
        <v>3</v>
      </c>
      <c r="I7" s="60" t="s">
        <v>11</v>
      </c>
      <c r="J7" s="56" t="s">
        <v>9</v>
      </c>
      <c r="K7" s="57" t="s">
        <v>10</v>
      </c>
      <c r="L7" s="59" t="s">
        <v>3</v>
      </c>
      <c r="M7" s="64" t="s">
        <v>12</v>
      </c>
      <c r="N7" s="64" t="s">
        <v>7</v>
      </c>
    </row>
    <row r="8" spans="2:14" ht="12.75">
      <c r="B8" s="17"/>
      <c r="C8" s="18"/>
      <c r="D8" s="19"/>
      <c r="E8" s="21"/>
      <c r="F8" s="19"/>
      <c r="G8" s="20"/>
      <c r="H8" s="20"/>
      <c r="I8" s="51"/>
      <c r="J8" s="18"/>
      <c r="K8" s="19"/>
      <c r="L8" s="20"/>
      <c r="M8" s="65"/>
      <c r="N8" s="65"/>
    </row>
    <row r="9" spans="2:14" ht="12.75">
      <c r="B9" s="17" t="s">
        <v>13</v>
      </c>
      <c r="C9" s="22">
        <v>9087</v>
      </c>
      <c r="D9" s="23">
        <v>13018</v>
      </c>
      <c r="E9" s="40">
        <v>2229683000</v>
      </c>
      <c r="F9" s="23">
        <v>8927</v>
      </c>
      <c r="G9" s="24">
        <v>1743648000</v>
      </c>
      <c r="H9" s="25">
        <f>(G9/F9)</f>
        <v>195322.95283969978</v>
      </c>
      <c r="I9" s="52"/>
      <c r="J9" s="22">
        <v>160</v>
      </c>
      <c r="K9" s="23">
        <v>4091</v>
      </c>
      <c r="L9" s="24">
        <v>486035000</v>
      </c>
      <c r="M9" s="66">
        <f>(L9/J9)</f>
        <v>3037718.75</v>
      </c>
      <c r="N9" s="66">
        <f>(L9/K9)</f>
        <v>118805.91542410168</v>
      </c>
    </row>
    <row r="10" spans="2:14" ht="12.75">
      <c r="B10" s="53"/>
      <c r="C10" s="27"/>
      <c r="D10" s="28"/>
      <c r="E10" s="26"/>
      <c r="F10" s="28"/>
      <c r="G10" s="25"/>
      <c r="H10" s="25"/>
      <c r="I10" s="54"/>
      <c r="J10" s="27"/>
      <c r="K10" s="28"/>
      <c r="L10" s="25"/>
      <c r="M10" s="66"/>
      <c r="N10" s="66"/>
    </row>
    <row r="11" spans="2:14" ht="12.75">
      <c r="B11" s="17" t="s">
        <v>14</v>
      </c>
      <c r="C11" s="22">
        <v>9087</v>
      </c>
      <c r="D11" s="23">
        <v>13018</v>
      </c>
      <c r="E11" s="40">
        <v>2229682753</v>
      </c>
      <c r="F11" s="23">
        <v>8927</v>
      </c>
      <c r="G11" s="24">
        <v>1743647579</v>
      </c>
      <c r="H11" s="25">
        <f>(G11/F11)</f>
        <v>195322.90567939958</v>
      </c>
      <c r="I11" s="54"/>
      <c r="J11" s="22">
        <v>160</v>
      </c>
      <c r="K11" s="23">
        <v>4091</v>
      </c>
      <c r="L11" s="24">
        <v>486035174</v>
      </c>
      <c r="M11" s="66">
        <f>(L11/J11)</f>
        <v>3037719.8375</v>
      </c>
      <c r="N11" s="66">
        <f>(L11/K11)</f>
        <v>118805.95795648986</v>
      </c>
    </row>
    <row r="12" spans="2:14" ht="12.75">
      <c r="B12" s="53"/>
      <c r="C12" s="29"/>
      <c r="D12" s="30"/>
      <c r="E12" s="26"/>
      <c r="F12" s="30"/>
      <c r="G12" s="25"/>
      <c r="H12" s="25"/>
      <c r="I12" s="54"/>
      <c r="J12" s="29"/>
      <c r="K12" s="30"/>
      <c r="L12" s="25"/>
      <c r="M12" s="66"/>
      <c r="N12" s="66"/>
    </row>
    <row r="13" spans="2:14" ht="12.75">
      <c r="B13" s="17" t="s">
        <v>15</v>
      </c>
      <c r="C13" s="31">
        <f>(C23+C24+C32+C33)</f>
        <v>3700</v>
      </c>
      <c r="D13" s="32">
        <f>(D23+D24+D32+D33)</f>
        <v>5284</v>
      </c>
      <c r="E13" s="41">
        <f>(E23+E24+E32+E33)</f>
        <v>912689078</v>
      </c>
      <c r="F13" s="32">
        <f>(F23+F24+F32+F33)</f>
        <v>3656</v>
      </c>
      <c r="G13" s="33">
        <f>(G23+G24+G32+G33)</f>
        <v>683472403</v>
      </c>
      <c r="H13" s="25">
        <f>(G13/F13)</f>
        <v>186945.4056345733</v>
      </c>
      <c r="I13" s="54"/>
      <c r="J13" s="31">
        <f>(J23+J24+J32+J33)</f>
        <v>44</v>
      </c>
      <c r="K13" s="32">
        <f>(K23+K24+K32+K33)</f>
        <v>1628</v>
      </c>
      <c r="L13" s="33">
        <f>(L23+L24+L32+L33)</f>
        <v>229216675</v>
      </c>
      <c r="M13" s="66">
        <f>(L13/J13)</f>
        <v>5209469.886363637</v>
      </c>
      <c r="N13" s="66">
        <f>(L13/K13)</f>
        <v>140796.4834152334</v>
      </c>
    </row>
    <row r="14" spans="2:14" ht="12.75">
      <c r="B14" s="17" t="s">
        <v>16</v>
      </c>
      <c r="C14" s="31">
        <f>(C25+C26+C27+C31+C36+C37+C38+C47+C49)</f>
        <v>3611</v>
      </c>
      <c r="D14" s="32">
        <f>(D25+D26+D27+D31+D36+D37+D38+D47+D49)</f>
        <v>4690</v>
      </c>
      <c r="E14" s="41">
        <f>(E25+E26+E27+E31+E36+E37+E38+E47+E49)</f>
        <v>877216340</v>
      </c>
      <c r="F14" s="32">
        <f>(F25+F26+F27+F31+F36+F37+F38+F47+F49)</f>
        <v>3540</v>
      </c>
      <c r="G14" s="33">
        <f>(G25+G26+G27+G31+G36+G37+G38+G47+G49)</f>
        <v>736887292</v>
      </c>
      <c r="H14" s="25">
        <f>(G14/F14)</f>
        <v>208160.25197740112</v>
      </c>
      <c r="I14" s="54"/>
      <c r="J14" s="31">
        <f>(J25+J26+J27+J31+J36+J37+J38+J47+J49)</f>
        <v>71</v>
      </c>
      <c r="K14" s="32">
        <f>(K25+K26+K27+K31+K36+K37+K38+K47+K49)</f>
        <v>1150</v>
      </c>
      <c r="L14" s="33">
        <f>(L25+L26+L27+L31+L36+L37+L38+L47+L49)</f>
        <v>140329048</v>
      </c>
      <c r="M14" s="66">
        <f>(L14/J14)</f>
        <v>1976465.4647887324</v>
      </c>
      <c r="N14" s="66">
        <f>(L14/K14)</f>
        <v>122025.25913043479</v>
      </c>
    </row>
    <row r="15" spans="2:14" ht="12.75">
      <c r="B15" s="17" t="s">
        <v>17</v>
      </c>
      <c r="C15" s="31">
        <f>(C28)</f>
        <v>159</v>
      </c>
      <c r="D15" s="32">
        <f>(D28)</f>
        <v>1080</v>
      </c>
      <c r="E15" s="41">
        <f>(E28)</f>
        <v>95663477</v>
      </c>
      <c r="F15" s="32">
        <f>(F28)</f>
        <v>153</v>
      </c>
      <c r="G15" s="33">
        <f>(G28)</f>
        <v>21381000</v>
      </c>
      <c r="H15" s="25">
        <f>(G15/F15)</f>
        <v>139745.0980392157</v>
      </c>
      <c r="I15" s="23">
        <v>23</v>
      </c>
      <c r="J15" s="31">
        <f>(J28)</f>
        <v>6</v>
      </c>
      <c r="K15" s="32">
        <f>(K28)</f>
        <v>927</v>
      </c>
      <c r="L15" s="33">
        <f>(L28)</f>
        <v>74282477</v>
      </c>
      <c r="M15" s="66">
        <f>(L15/J15)</f>
        <v>12380412.833333334</v>
      </c>
      <c r="N15" s="66">
        <f>(L15/K15)</f>
        <v>80132.12189859763</v>
      </c>
    </row>
    <row r="16" spans="2:14" ht="12.75">
      <c r="B16" s="17" t="s">
        <v>18</v>
      </c>
      <c r="C16" s="31">
        <f>(C41+C42+C43+C46+C48+C50+C53+C54+C55+C56)</f>
        <v>1617</v>
      </c>
      <c r="D16" s="32">
        <f>(D41+D42+D43+D46+D48+D50+D53+D54+D55+D56)</f>
        <v>1964</v>
      </c>
      <c r="E16" s="41">
        <f>(E41+E42+E43+E46+E48+E50+E53+E54+E55+E56)</f>
        <v>344113858</v>
      </c>
      <c r="F16" s="32">
        <f>(F41+F42+F43+F46+F48+F50+F53+F54+F55+F56)</f>
        <v>1578</v>
      </c>
      <c r="G16" s="33">
        <f>(G41+G42+G43+G46+G48+G50+G53+G54+G55+G56)</f>
        <v>301906884</v>
      </c>
      <c r="H16" s="25">
        <f>(G16/F16)</f>
        <v>191322.4866920152</v>
      </c>
      <c r="I16" s="54"/>
      <c r="J16" s="31">
        <f>(J41+J42+J43+J46+J48+J50+J53+J54+J55+J56)</f>
        <v>39</v>
      </c>
      <c r="K16" s="32">
        <f>(K41+K42+K43+K46+K48+K50+K53+K54+K55+K56)</f>
        <v>386</v>
      </c>
      <c r="L16" s="33">
        <f>(L41+L42+L43+L46+L48+L50+L53+L54+L55+L56)</f>
        <v>42206974</v>
      </c>
      <c r="M16" s="66">
        <f>(L16/J16)</f>
        <v>1082230.1025641025</v>
      </c>
      <c r="N16" s="66">
        <f>(L16/K16)</f>
        <v>109344.49222797928</v>
      </c>
    </row>
    <row r="17" spans="2:14" ht="12.75">
      <c r="B17" s="53"/>
      <c r="C17" s="29"/>
      <c r="D17" s="30"/>
      <c r="E17" s="26"/>
      <c r="F17" s="30"/>
      <c r="G17" s="25"/>
      <c r="H17" s="25"/>
      <c r="I17" s="54"/>
      <c r="J17" s="29"/>
      <c r="K17" s="30"/>
      <c r="L17" s="25"/>
      <c r="M17" s="66"/>
      <c r="N17" s="66"/>
    </row>
    <row r="18" spans="2:14" ht="12.75">
      <c r="B18" s="17" t="s">
        <v>19</v>
      </c>
      <c r="C18" s="29">
        <f>(C23+C24+C25+C26+C27+C28+C31+C32+C33+C36+C37+C41+C43+C47+C49+C54+C55)</f>
        <v>7558</v>
      </c>
      <c r="D18" s="30">
        <f>(D23+D24+D25+D26+D27+D28+D31+D32+D33+D36+D37+D41+D43+D47+D49+D54+D55)</f>
        <v>11289</v>
      </c>
      <c r="E18" s="26">
        <f>(E23+E24+E25+E26+E27+E28+E31+E32+E33+E36+E37+E41+E43+E47+E49+E54+E55)</f>
        <v>1917415656</v>
      </c>
      <c r="F18" s="30">
        <f>(F23+F24+F25+F26+F27+F28+F31+F32+F33+F36+F37+F41+F43+F47+F49+F54+F55)</f>
        <v>7417</v>
      </c>
      <c r="G18" s="25">
        <f>(G23+G24+G25+G26+G27+G28+G31+G32+G33+G36+G37+G41+G43+G47+G49+G54+G55)</f>
        <v>1454065119</v>
      </c>
      <c r="H18" s="25">
        <f>(G18/F18)</f>
        <v>196044.91290279088</v>
      </c>
      <c r="I18" s="54"/>
      <c r="J18" s="29">
        <f>(J23+J24+J25+J26+J27+J28+J31+J32+J33+J36+J37+J41+J43+J47+J49+J54+J55)</f>
        <v>141</v>
      </c>
      <c r="K18" s="30">
        <f>(K23+K24+K25+K26+K27+K28+K31+K32+K33+K36+K37+K41+K43+K47+K49+K54+K55)</f>
        <v>3872</v>
      </c>
      <c r="L18" s="25">
        <f>(L23+L24+L25+L26+L27+L28+L31+L32+L33+L36+L37+L41+L43+L47+L49+L54+L55)</f>
        <v>463350537</v>
      </c>
      <c r="M18" s="66">
        <f>(L18/J18)</f>
        <v>3286174.0212765955</v>
      </c>
      <c r="N18" s="66">
        <f>(L18/K18)</f>
        <v>119666.97753099173</v>
      </c>
    </row>
    <row r="19" spans="2:14" ht="12.75">
      <c r="B19" s="17" t="s">
        <v>20</v>
      </c>
      <c r="C19" s="31">
        <f>(C38+C42+C46+C48+C50+C53+C56)</f>
        <v>1529</v>
      </c>
      <c r="D19" s="32">
        <f>(D38+D42+D46+D48+D50+D53+D56)</f>
        <v>1729</v>
      </c>
      <c r="E19" s="41">
        <f>(E38+E42+E46+E48+E50+E53+E56)</f>
        <v>312267097</v>
      </c>
      <c r="F19" s="32">
        <f>(F38+F42+F46+F48+F50+F53+F56)</f>
        <v>1510</v>
      </c>
      <c r="G19" s="33">
        <f>(G38+G42+G46+G48+G50+G53+G56)</f>
        <v>289582460</v>
      </c>
      <c r="H19" s="25">
        <f>(G19/F19)</f>
        <v>191776.46357615895</v>
      </c>
      <c r="I19" s="54"/>
      <c r="J19" s="31">
        <f>(J38+J42+J46+J48+J50+J53+J56)</f>
        <v>19</v>
      </c>
      <c r="K19" s="32">
        <f>(K38+K42+K46+K48+K50+K53+K56)</f>
        <v>219</v>
      </c>
      <c r="L19" s="33">
        <f>(L38+L42+L46+L48+L50+L53+L56)</f>
        <v>22684637</v>
      </c>
      <c r="M19" s="66">
        <f>(L19/J19)</f>
        <v>1193928.2631578948</v>
      </c>
      <c r="N19" s="66">
        <f>(L19/K19)</f>
        <v>103582.81735159818</v>
      </c>
    </row>
    <row r="20" spans="2:14" ht="12.75">
      <c r="B20" s="53"/>
      <c r="C20" s="29"/>
      <c r="D20" s="42"/>
      <c r="E20" s="26"/>
      <c r="F20" s="42"/>
      <c r="G20" s="25"/>
      <c r="H20" s="25"/>
      <c r="I20" s="54"/>
      <c r="J20" s="29"/>
      <c r="K20" s="30"/>
      <c r="L20" s="25"/>
      <c r="M20" s="66"/>
      <c r="N20" s="66"/>
    </row>
    <row r="21" spans="2:14" ht="12.75">
      <c r="B21" s="53"/>
      <c r="C21" s="27"/>
      <c r="D21" s="30"/>
      <c r="E21" s="26"/>
      <c r="F21" s="30"/>
      <c r="G21" s="25"/>
      <c r="H21" s="25"/>
      <c r="I21" s="54"/>
      <c r="J21" s="29"/>
      <c r="K21" s="30"/>
      <c r="L21" s="25"/>
      <c r="M21" s="66"/>
      <c r="N21" s="66"/>
    </row>
    <row r="22" spans="2:14" ht="12.75">
      <c r="B22" s="17" t="s">
        <v>21</v>
      </c>
      <c r="C22" s="22">
        <f>SUM(C23:C28)</f>
        <v>2994</v>
      </c>
      <c r="D22" s="23">
        <f>SUM(D23:D28)</f>
        <v>5361</v>
      </c>
      <c r="E22" s="40">
        <f>SUM(E23:E28)</f>
        <v>910406372</v>
      </c>
      <c r="F22" s="23">
        <f>SUM(F23:F28)</f>
        <v>2948</v>
      </c>
      <c r="G22" s="24">
        <f>SUM(G23:G28)</f>
        <v>628402149</v>
      </c>
      <c r="H22" s="25">
        <f aca="true" t="shared" si="0" ref="H22:H28">(G22/F22)</f>
        <v>213162.19436906377</v>
      </c>
      <c r="I22" s="54"/>
      <c r="J22" s="22">
        <f>SUM(J23:J28)</f>
        <v>46</v>
      </c>
      <c r="K22" s="23">
        <f>SUM(K23:K28)</f>
        <v>2413</v>
      </c>
      <c r="L22" s="24">
        <f>SUM(L23:L28)</f>
        <v>282004223</v>
      </c>
      <c r="M22" s="66">
        <f aca="true" t="shared" si="1" ref="M22:M28">(L22/J22)</f>
        <v>6130526.5869565215</v>
      </c>
      <c r="N22" s="66">
        <f aca="true" t="shared" si="2" ref="N22:N28">(L22/K22)</f>
        <v>116868.72067965189</v>
      </c>
    </row>
    <row r="23" spans="2:14" ht="12.75">
      <c r="B23" s="17" t="s">
        <v>22</v>
      </c>
      <c r="C23" s="22">
        <v>829</v>
      </c>
      <c r="D23" s="23">
        <v>974</v>
      </c>
      <c r="E23" s="40">
        <v>162972878</v>
      </c>
      <c r="F23" s="23">
        <v>824</v>
      </c>
      <c r="G23" s="24">
        <v>153887120</v>
      </c>
      <c r="H23" s="25">
        <f t="shared" si="0"/>
        <v>186756.21359223302</v>
      </c>
      <c r="I23" s="23">
        <v>14</v>
      </c>
      <c r="J23" s="22">
        <v>5</v>
      </c>
      <c r="K23" s="23">
        <v>150</v>
      </c>
      <c r="L23" s="24">
        <v>9085758</v>
      </c>
      <c r="M23" s="66">
        <f t="shared" si="1"/>
        <v>1817151.6</v>
      </c>
      <c r="N23" s="66">
        <f t="shared" si="2"/>
        <v>60571.72</v>
      </c>
    </row>
    <row r="24" spans="2:14" ht="12.75">
      <c r="B24" s="17" t="s">
        <v>23</v>
      </c>
      <c r="C24" s="22">
        <v>588</v>
      </c>
      <c r="D24" s="23">
        <v>1528</v>
      </c>
      <c r="E24" s="40">
        <v>281435104</v>
      </c>
      <c r="F24" s="23">
        <v>571</v>
      </c>
      <c r="G24" s="24">
        <v>139229104</v>
      </c>
      <c r="H24" s="25">
        <f t="shared" si="0"/>
        <v>243833.80735551665</v>
      </c>
      <c r="I24" s="23">
        <v>3</v>
      </c>
      <c r="J24" s="22">
        <v>17</v>
      </c>
      <c r="K24" s="23">
        <v>957</v>
      </c>
      <c r="L24" s="24">
        <v>142206000</v>
      </c>
      <c r="M24" s="66">
        <f t="shared" si="1"/>
        <v>8365058.823529412</v>
      </c>
      <c r="N24" s="66">
        <f t="shared" si="2"/>
        <v>148595.61128526647</v>
      </c>
    </row>
    <row r="25" spans="2:14" ht="12.75">
      <c r="B25" s="17" t="s">
        <v>24</v>
      </c>
      <c r="C25" s="22">
        <v>189</v>
      </c>
      <c r="D25" s="23">
        <v>196</v>
      </c>
      <c r="E25" s="40">
        <v>44800855</v>
      </c>
      <c r="F25" s="23">
        <v>188</v>
      </c>
      <c r="G25" s="24">
        <v>44300855</v>
      </c>
      <c r="H25" s="25">
        <f t="shared" si="0"/>
        <v>235642.84574468085</v>
      </c>
      <c r="I25" s="23">
        <v>6</v>
      </c>
      <c r="J25" s="22">
        <v>1</v>
      </c>
      <c r="K25" s="23">
        <v>8</v>
      </c>
      <c r="L25" s="24">
        <v>500000</v>
      </c>
      <c r="M25" s="66">
        <f t="shared" si="1"/>
        <v>500000</v>
      </c>
      <c r="N25" s="66">
        <f t="shared" si="2"/>
        <v>62500</v>
      </c>
    </row>
    <row r="26" spans="2:14" ht="12.75">
      <c r="B26" s="17" t="s">
        <v>25</v>
      </c>
      <c r="C26" s="22">
        <v>539</v>
      </c>
      <c r="D26" s="23">
        <v>636</v>
      </c>
      <c r="E26" s="40">
        <v>116536788</v>
      </c>
      <c r="F26" s="23">
        <v>531</v>
      </c>
      <c r="G26" s="24">
        <v>103556800</v>
      </c>
      <c r="H26" s="25">
        <f t="shared" si="0"/>
        <v>195022.22222222222</v>
      </c>
      <c r="I26" s="23">
        <v>12</v>
      </c>
      <c r="J26" s="22">
        <v>8</v>
      </c>
      <c r="K26" s="23">
        <v>105</v>
      </c>
      <c r="L26" s="24">
        <v>12979988</v>
      </c>
      <c r="M26" s="66">
        <f t="shared" si="1"/>
        <v>1622498.5</v>
      </c>
      <c r="N26" s="66">
        <f t="shared" si="2"/>
        <v>123618.93333333333</v>
      </c>
    </row>
    <row r="27" spans="2:14" ht="12.75">
      <c r="B27" s="17" t="s">
        <v>26</v>
      </c>
      <c r="C27" s="22">
        <v>690</v>
      </c>
      <c r="D27" s="23">
        <v>947</v>
      </c>
      <c r="E27" s="40">
        <v>208997270</v>
      </c>
      <c r="F27" s="23">
        <v>681</v>
      </c>
      <c r="G27" s="24">
        <v>166047270</v>
      </c>
      <c r="H27" s="25">
        <f t="shared" si="0"/>
        <v>243828.59030837004</v>
      </c>
      <c r="I27" s="23">
        <v>4</v>
      </c>
      <c r="J27" s="22">
        <v>9</v>
      </c>
      <c r="K27" s="23">
        <v>266</v>
      </c>
      <c r="L27" s="24">
        <v>42950000</v>
      </c>
      <c r="M27" s="66">
        <f t="shared" si="1"/>
        <v>4772222.222222222</v>
      </c>
      <c r="N27" s="66">
        <f t="shared" si="2"/>
        <v>161466.16541353383</v>
      </c>
    </row>
    <row r="28" spans="2:14" ht="12.75">
      <c r="B28" s="17" t="s">
        <v>27</v>
      </c>
      <c r="C28" s="22">
        <v>159</v>
      </c>
      <c r="D28" s="23">
        <v>1080</v>
      </c>
      <c r="E28" s="40">
        <v>95663477</v>
      </c>
      <c r="F28" s="23">
        <v>153</v>
      </c>
      <c r="G28" s="24">
        <v>21381000</v>
      </c>
      <c r="H28" s="25">
        <f t="shared" si="0"/>
        <v>139745.0980392157</v>
      </c>
      <c r="I28" s="23">
        <v>23</v>
      </c>
      <c r="J28" s="22">
        <v>6</v>
      </c>
      <c r="K28" s="23">
        <v>927</v>
      </c>
      <c r="L28" s="24">
        <v>74282477</v>
      </c>
      <c r="M28" s="66">
        <f t="shared" si="1"/>
        <v>12380412.833333334</v>
      </c>
      <c r="N28" s="66">
        <f t="shared" si="2"/>
        <v>80132.12189859763</v>
      </c>
    </row>
    <row r="29" spans="2:14" ht="12.75">
      <c r="B29" s="53"/>
      <c r="C29" s="34"/>
      <c r="D29" s="35"/>
      <c r="E29" s="40"/>
      <c r="F29" s="35"/>
      <c r="G29" s="24"/>
      <c r="H29" s="24"/>
      <c r="I29" s="23"/>
      <c r="J29" s="34"/>
      <c r="K29" s="35"/>
      <c r="L29" s="24"/>
      <c r="M29" s="66"/>
      <c r="N29" s="66"/>
    </row>
    <row r="30" spans="2:14" ht="12.75">
      <c r="B30" s="17" t="s">
        <v>28</v>
      </c>
      <c r="C30" s="22">
        <f>SUM(C31:C33)</f>
        <v>2836</v>
      </c>
      <c r="D30" s="23">
        <f>SUM(D31:D33)</f>
        <v>3401</v>
      </c>
      <c r="E30" s="40">
        <f>SUM(E31:E33)</f>
        <v>590831012</v>
      </c>
      <c r="F30" s="23">
        <f>SUM(F31:F33)</f>
        <v>2796</v>
      </c>
      <c r="G30" s="24">
        <f>SUM(G31:G33)</f>
        <v>499274203</v>
      </c>
      <c r="H30" s="25">
        <f>(G30/F30)</f>
        <v>178567.3115164521</v>
      </c>
      <c r="I30" s="23"/>
      <c r="J30" s="22">
        <f>SUM(J31:J33)</f>
        <v>40</v>
      </c>
      <c r="K30" s="23">
        <f>SUM(K31:K33)</f>
        <v>605</v>
      </c>
      <c r="L30" s="24">
        <f>SUM(L31:L33)</f>
        <v>91556809</v>
      </c>
      <c r="M30" s="66">
        <f>(L30/J30)</f>
        <v>2288920.225</v>
      </c>
      <c r="N30" s="66">
        <f>(L30/K30)</f>
        <v>151333.56859504132</v>
      </c>
    </row>
    <row r="31" spans="2:14" ht="12.75">
      <c r="B31" s="17" t="s">
        <v>29</v>
      </c>
      <c r="C31" s="22">
        <v>553</v>
      </c>
      <c r="D31" s="23">
        <v>619</v>
      </c>
      <c r="E31" s="40">
        <v>122549916</v>
      </c>
      <c r="F31" s="23">
        <v>535</v>
      </c>
      <c r="G31" s="24">
        <v>108918024</v>
      </c>
      <c r="H31" s="25">
        <f>(G31/F31)</f>
        <v>203585.09158878506</v>
      </c>
      <c r="I31" s="23">
        <v>10</v>
      </c>
      <c r="J31" s="22">
        <v>18</v>
      </c>
      <c r="K31" s="23">
        <v>84</v>
      </c>
      <c r="L31" s="24">
        <v>13631892</v>
      </c>
      <c r="M31" s="66">
        <f>(L31/J31)</f>
        <v>757327.3333333334</v>
      </c>
      <c r="N31" s="66">
        <f>(L31/K31)</f>
        <v>162284.42857142858</v>
      </c>
    </row>
    <row r="32" spans="2:14" ht="12.75">
      <c r="B32" s="17" t="s">
        <v>30</v>
      </c>
      <c r="C32" s="22">
        <v>1001</v>
      </c>
      <c r="D32" s="23">
        <v>1476</v>
      </c>
      <c r="E32" s="40">
        <v>336061807</v>
      </c>
      <c r="F32" s="23">
        <v>997</v>
      </c>
      <c r="G32" s="24">
        <v>259816890</v>
      </c>
      <c r="H32" s="25">
        <f>(G32/F32)</f>
        <v>260598.68605817453</v>
      </c>
      <c r="I32" s="23">
        <v>2</v>
      </c>
      <c r="J32" s="22">
        <v>4</v>
      </c>
      <c r="K32" s="23">
        <v>479</v>
      </c>
      <c r="L32" s="24">
        <v>76244917</v>
      </c>
      <c r="M32" s="66">
        <f>(L32/J32)</f>
        <v>19061229.25</v>
      </c>
      <c r="N32" s="66">
        <f>(L32/K32)</f>
        <v>159175.19206680584</v>
      </c>
    </row>
    <row r="33" spans="2:14" ht="12.75">
      <c r="B33" s="17" t="s">
        <v>31</v>
      </c>
      <c r="C33" s="22">
        <v>1282</v>
      </c>
      <c r="D33" s="23">
        <v>1306</v>
      </c>
      <c r="E33" s="40">
        <v>132219289</v>
      </c>
      <c r="F33" s="23">
        <v>1264</v>
      </c>
      <c r="G33" s="24">
        <v>130539289</v>
      </c>
      <c r="H33" s="25">
        <f>(G33/F33)</f>
        <v>103274.7539556962</v>
      </c>
      <c r="I33" s="23">
        <v>24</v>
      </c>
      <c r="J33" s="22">
        <v>18</v>
      </c>
      <c r="K33" s="23">
        <v>42</v>
      </c>
      <c r="L33" s="24">
        <v>1680000</v>
      </c>
      <c r="M33" s="66">
        <f>(L33/J33)</f>
        <v>93333.33333333333</v>
      </c>
      <c r="N33" s="66">
        <f>(L33/K33)</f>
        <v>40000</v>
      </c>
    </row>
    <row r="34" spans="2:14" ht="12.75">
      <c r="B34" s="53"/>
      <c r="C34" s="34"/>
      <c r="D34" s="35"/>
      <c r="E34" s="40"/>
      <c r="F34" s="35"/>
      <c r="G34" s="24"/>
      <c r="H34" s="24"/>
      <c r="I34" s="23"/>
      <c r="J34" s="34"/>
      <c r="K34" s="35"/>
      <c r="L34" s="24"/>
      <c r="M34" s="66"/>
      <c r="N34" s="66"/>
    </row>
    <row r="35" spans="2:14" ht="12.75">
      <c r="B35" s="17" t="s">
        <v>32</v>
      </c>
      <c r="C35" s="22">
        <f>SUM(C36:C38)</f>
        <v>1186</v>
      </c>
      <c r="D35" s="23">
        <f>SUM(D36:D38)</f>
        <v>1513</v>
      </c>
      <c r="E35" s="40">
        <f>SUM(E36:E38)</f>
        <v>277844752</v>
      </c>
      <c r="F35" s="23">
        <f>SUM(F36:F38)</f>
        <v>1168</v>
      </c>
      <c r="G35" s="24">
        <f>SUM(G36:G38)</f>
        <v>237035800</v>
      </c>
      <c r="H35" s="25">
        <f>(G35/F35)</f>
        <v>202941.6095890411</v>
      </c>
      <c r="I35" s="23"/>
      <c r="J35" s="22">
        <f>SUM(J36:J38)</f>
        <v>18</v>
      </c>
      <c r="K35" s="23">
        <f>SUM(K36:K38)</f>
        <v>345</v>
      </c>
      <c r="L35" s="24">
        <f>SUM(L36:L38)</f>
        <v>40808952</v>
      </c>
      <c r="M35" s="66">
        <f>(L35/J35)</f>
        <v>2267164</v>
      </c>
      <c r="N35" s="66">
        <f>(L35/K35)</f>
        <v>118286.81739130434</v>
      </c>
    </row>
    <row r="36" spans="2:14" ht="12.75">
      <c r="B36" s="17" t="s">
        <v>33</v>
      </c>
      <c r="C36" s="22">
        <v>252</v>
      </c>
      <c r="D36" s="23">
        <v>252</v>
      </c>
      <c r="E36" s="40">
        <v>43772824</v>
      </c>
      <c r="F36" s="23">
        <v>252</v>
      </c>
      <c r="G36" s="24">
        <v>43772824</v>
      </c>
      <c r="H36" s="25">
        <f>(G36/F36)</f>
        <v>173701.68253968254</v>
      </c>
      <c r="I36" s="23">
        <v>18</v>
      </c>
      <c r="J36" s="22">
        <v>0</v>
      </c>
      <c r="K36" s="23">
        <v>0</v>
      </c>
      <c r="L36" s="24">
        <v>0</v>
      </c>
      <c r="M36" s="66"/>
      <c r="N36" s="66"/>
    </row>
    <row r="37" spans="2:14" ht="12.75">
      <c r="B37" s="17" t="s">
        <v>34</v>
      </c>
      <c r="C37" s="22">
        <v>447</v>
      </c>
      <c r="D37" s="23">
        <v>706</v>
      </c>
      <c r="E37" s="40">
        <v>139490618</v>
      </c>
      <c r="F37" s="23">
        <v>435</v>
      </c>
      <c r="G37" s="24">
        <v>104116378</v>
      </c>
      <c r="H37" s="25">
        <f>(G37/F37)</f>
        <v>239347.99540229884</v>
      </c>
      <c r="I37" s="23">
        <v>5</v>
      </c>
      <c r="J37" s="22">
        <v>12</v>
      </c>
      <c r="K37" s="23">
        <v>271</v>
      </c>
      <c r="L37" s="24">
        <v>35374240</v>
      </c>
      <c r="M37" s="66">
        <f>(L37/J37)</f>
        <v>2947853.3333333335</v>
      </c>
      <c r="N37" s="66">
        <f>(L37/K37)</f>
        <v>130532.25092250922</v>
      </c>
    </row>
    <row r="38" spans="2:14" ht="12.75">
      <c r="B38" s="17" t="s">
        <v>35</v>
      </c>
      <c r="C38" s="22">
        <v>487</v>
      </c>
      <c r="D38" s="23">
        <v>555</v>
      </c>
      <c r="E38" s="40">
        <v>94581310</v>
      </c>
      <c r="F38" s="23">
        <v>481</v>
      </c>
      <c r="G38" s="24">
        <v>89146598</v>
      </c>
      <c r="H38" s="25">
        <f>(G38/F38)</f>
        <v>185335.96257796258</v>
      </c>
      <c r="I38" s="23">
        <v>15</v>
      </c>
      <c r="J38" s="22">
        <v>6</v>
      </c>
      <c r="K38" s="23">
        <v>74</v>
      </c>
      <c r="L38" s="24">
        <v>5434712</v>
      </c>
      <c r="M38" s="66">
        <f>(L38/J38)</f>
        <v>905785.3333333334</v>
      </c>
      <c r="N38" s="66">
        <f>(L38/K38)</f>
        <v>73442.05405405405</v>
      </c>
    </row>
    <row r="39" spans="2:14" ht="12.75">
      <c r="B39" s="27"/>
      <c r="C39" s="34"/>
      <c r="D39" s="35"/>
      <c r="E39" s="40"/>
      <c r="F39" s="35"/>
      <c r="G39" s="24"/>
      <c r="H39" s="24"/>
      <c r="I39" s="23"/>
      <c r="J39" s="34"/>
      <c r="K39" s="35"/>
      <c r="L39" s="24"/>
      <c r="M39" s="66"/>
      <c r="N39" s="66"/>
    </row>
    <row r="40" spans="2:14" ht="12.75">
      <c r="B40" s="17" t="s">
        <v>36</v>
      </c>
      <c r="C40" s="22">
        <f>SUM(C41:C43)</f>
        <v>493</v>
      </c>
      <c r="D40" s="23">
        <f>SUM(D41:D43)</f>
        <v>582</v>
      </c>
      <c r="E40" s="40">
        <f>SUM(E41:E43)</f>
        <v>115157536</v>
      </c>
      <c r="F40" s="23">
        <f>SUM(F41:F43)</f>
        <v>481</v>
      </c>
      <c r="G40" s="24">
        <f>SUM(G41:G43)</f>
        <v>109262536</v>
      </c>
      <c r="H40" s="25">
        <f>(G40/F40)</f>
        <v>227157.03950103952</v>
      </c>
      <c r="I40" s="23"/>
      <c r="J40" s="22">
        <f>SUM(J41:J43)</f>
        <v>12</v>
      </c>
      <c r="K40" s="23">
        <f>SUM(K41:K43)</f>
        <v>101</v>
      </c>
      <c r="L40" s="24">
        <f>SUM(L41:L43)</f>
        <v>5895000</v>
      </c>
      <c r="M40" s="66">
        <f>(L40/J40)</f>
        <v>491250</v>
      </c>
      <c r="N40" s="66">
        <f>(L40/K40)</f>
        <v>58366.33663366337</v>
      </c>
    </row>
    <row r="41" spans="2:14" ht="12.75">
      <c r="B41" s="17" t="s">
        <v>37</v>
      </c>
      <c r="C41" s="22">
        <v>73</v>
      </c>
      <c r="D41" s="23">
        <v>81</v>
      </c>
      <c r="E41" s="40">
        <v>13949491</v>
      </c>
      <c r="F41" s="23">
        <v>72</v>
      </c>
      <c r="G41" s="24">
        <v>13649491</v>
      </c>
      <c r="H41" s="25">
        <f>(G41/F41)</f>
        <v>189576.26388888888</v>
      </c>
      <c r="I41" s="23">
        <v>13</v>
      </c>
      <c r="J41" s="22">
        <v>1</v>
      </c>
      <c r="K41" s="23">
        <v>9</v>
      </c>
      <c r="L41" s="24">
        <v>300000</v>
      </c>
      <c r="M41" s="66">
        <f>(L41/J41)</f>
        <v>300000</v>
      </c>
      <c r="N41" s="66">
        <f>(L41/K41)</f>
        <v>33333.333333333336</v>
      </c>
    </row>
    <row r="42" spans="2:14" ht="12.75">
      <c r="B42" s="17" t="s">
        <v>38</v>
      </c>
      <c r="C42" s="22">
        <v>184</v>
      </c>
      <c r="D42" s="23">
        <v>184</v>
      </c>
      <c r="E42" s="40">
        <v>48324806</v>
      </c>
      <c r="F42" s="23">
        <v>184</v>
      </c>
      <c r="G42" s="24">
        <v>48324806</v>
      </c>
      <c r="H42" s="25">
        <f>(G42/F42)</f>
        <v>262634.8152173913</v>
      </c>
      <c r="I42" s="23">
        <v>1</v>
      </c>
      <c r="J42" s="22">
        <v>0</v>
      </c>
      <c r="K42" s="23">
        <v>0</v>
      </c>
      <c r="L42" s="24">
        <v>0</v>
      </c>
      <c r="M42" s="66"/>
      <c r="N42" s="66"/>
    </row>
    <row r="43" spans="2:14" ht="12.75">
      <c r="B43" s="17" t="s">
        <v>39</v>
      </c>
      <c r="C43" s="22">
        <v>236</v>
      </c>
      <c r="D43" s="23">
        <v>317</v>
      </c>
      <c r="E43" s="40">
        <v>52883239</v>
      </c>
      <c r="F43" s="23">
        <v>225</v>
      </c>
      <c r="G43" s="24">
        <v>47288239</v>
      </c>
      <c r="H43" s="25">
        <f>(G43/F43)</f>
        <v>210169.95111111112</v>
      </c>
      <c r="I43" s="23">
        <v>8</v>
      </c>
      <c r="J43" s="22">
        <v>11</v>
      </c>
      <c r="K43" s="23">
        <v>92</v>
      </c>
      <c r="L43" s="24">
        <v>5595000</v>
      </c>
      <c r="M43" s="66">
        <f>(L43/J43)</f>
        <v>508636.36363636365</v>
      </c>
      <c r="N43" s="66">
        <f>(L43/K43)</f>
        <v>60815.217391304344</v>
      </c>
    </row>
    <row r="44" spans="2:14" ht="12.75">
      <c r="B44" s="17"/>
      <c r="C44" s="34"/>
      <c r="D44" s="35"/>
      <c r="E44" s="40"/>
      <c r="F44" s="35"/>
      <c r="G44" s="24"/>
      <c r="H44" s="24"/>
      <c r="I44" s="23"/>
      <c r="J44" s="34"/>
      <c r="K44" s="35"/>
      <c r="L44" s="24"/>
      <c r="M44" s="66"/>
      <c r="N44" s="66"/>
    </row>
    <row r="45" spans="2:14" ht="12.75">
      <c r="B45" s="17" t="s">
        <v>40</v>
      </c>
      <c r="C45" s="22">
        <f>SUM(C46:C50)</f>
        <v>964</v>
      </c>
      <c r="D45" s="23">
        <f>SUM(D46:D50)</f>
        <v>1290</v>
      </c>
      <c r="E45" s="40">
        <f>SUM(E46:E50)</f>
        <v>190639519</v>
      </c>
      <c r="F45" s="23">
        <f>SUM(F46:F50)</f>
        <v>946</v>
      </c>
      <c r="G45" s="24">
        <f>SUM(G46:G50)</f>
        <v>161043803</v>
      </c>
      <c r="H45" s="25">
        <f aca="true" t="shared" si="3" ref="H45:H50">(G45/F45)</f>
        <v>170236.57822410148</v>
      </c>
      <c r="I45" s="23"/>
      <c r="J45" s="22">
        <f>SUM(J46:J50)</f>
        <v>18</v>
      </c>
      <c r="K45" s="23">
        <f>SUM(K46:K50)</f>
        <v>344</v>
      </c>
      <c r="L45" s="24">
        <f>SUM(L46:L50)</f>
        <v>29595716</v>
      </c>
      <c r="M45" s="66">
        <f>(L45/J45)</f>
        <v>1644206.4444444445</v>
      </c>
      <c r="N45" s="66">
        <f>(L45/K45)</f>
        <v>86034.05813953489</v>
      </c>
    </row>
    <row r="46" spans="2:14" ht="12.75">
      <c r="B46" s="17" t="s">
        <v>41</v>
      </c>
      <c r="C46" s="22">
        <v>90</v>
      </c>
      <c r="D46" s="23">
        <v>91</v>
      </c>
      <c r="E46" s="40">
        <v>14623097</v>
      </c>
      <c r="F46" s="23">
        <v>89</v>
      </c>
      <c r="G46" s="24">
        <v>14485597</v>
      </c>
      <c r="H46" s="25">
        <f t="shared" si="3"/>
        <v>162759.51685393258</v>
      </c>
      <c r="I46" s="23">
        <v>20</v>
      </c>
      <c r="J46" s="22">
        <v>1</v>
      </c>
      <c r="K46" s="23">
        <v>2</v>
      </c>
      <c r="L46" s="24">
        <v>137500</v>
      </c>
      <c r="M46" s="66">
        <f>(L46/J46)</f>
        <v>137500</v>
      </c>
      <c r="N46" s="66">
        <f>(L46/K46)</f>
        <v>68750</v>
      </c>
    </row>
    <row r="47" spans="2:14" ht="12.75">
      <c r="B47" s="17" t="s">
        <v>42</v>
      </c>
      <c r="C47" s="22">
        <v>271</v>
      </c>
      <c r="D47" s="23">
        <v>596</v>
      </c>
      <c r="E47" s="40">
        <v>73032585</v>
      </c>
      <c r="F47" s="23">
        <v>254</v>
      </c>
      <c r="G47" s="24">
        <v>43574369</v>
      </c>
      <c r="H47" s="25">
        <f t="shared" si="3"/>
        <v>171552.6338582677</v>
      </c>
      <c r="I47" s="23">
        <v>19</v>
      </c>
      <c r="J47" s="22">
        <v>17</v>
      </c>
      <c r="K47" s="23">
        <v>342</v>
      </c>
      <c r="L47" s="24">
        <v>29458216</v>
      </c>
      <c r="M47" s="66">
        <f>(L47/J47)</f>
        <v>1732836.2352941176</v>
      </c>
      <c r="N47" s="66">
        <f>(L47/K47)</f>
        <v>86135.13450292397</v>
      </c>
    </row>
    <row r="48" spans="2:14" ht="12.75">
      <c r="B48" s="17" t="s">
        <v>43</v>
      </c>
      <c r="C48" s="22">
        <v>105</v>
      </c>
      <c r="D48" s="23">
        <v>105</v>
      </c>
      <c r="E48" s="40">
        <v>18486714</v>
      </c>
      <c r="F48" s="23">
        <v>105</v>
      </c>
      <c r="G48" s="24">
        <v>18486714</v>
      </c>
      <c r="H48" s="25">
        <f t="shared" si="3"/>
        <v>176063.94285714286</v>
      </c>
      <c r="I48" s="23">
        <v>17</v>
      </c>
      <c r="J48" s="22">
        <v>0</v>
      </c>
      <c r="K48" s="23">
        <v>0</v>
      </c>
      <c r="L48" s="24">
        <v>0</v>
      </c>
      <c r="M48" s="66"/>
      <c r="N48" s="66"/>
    </row>
    <row r="49" spans="2:14" ht="12.75">
      <c r="B49" s="17" t="s">
        <v>44</v>
      </c>
      <c r="C49" s="22">
        <v>183</v>
      </c>
      <c r="D49" s="23">
        <v>183</v>
      </c>
      <c r="E49" s="40">
        <v>33454174</v>
      </c>
      <c r="F49" s="23">
        <v>183</v>
      </c>
      <c r="G49" s="24">
        <v>33454174</v>
      </c>
      <c r="H49" s="25">
        <f t="shared" si="3"/>
        <v>182809.69398907103</v>
      </c>
      <c r="I49" s="23">
        <v>16</v>
      </c>
      <c r="J49" s="22">
        <v>0</v>
      </c>
      <c r="K49" s="23">
        <v>0</v>
      </c>
      <c r="L49" s="24">
        <v>0</v>
      </c>
      <c r="M49" s="66"/>
      <c r="N49" s="66"/>
    </row>
    <row r="50" spans="2:14" ht="12.75">
      <c r="B50" s="17" t="s">
        <v>45</v>
      </c>
      <c r="C50" s="22">
        <v>315</v>
      </c>
      <c r="D50" s="23">
        <v>315</v>
      </c>
      <c r="E50" s="40">
        <v>51042949</v>
      </c>
      <c r="F50" s="23">
        <v>315</v>
      </c>
      <c r="G50" s="24">
        <v>51042949</v>
      </c>
      <c r="H50" s="25">
        <f t="shared" si="3"/>
        <v>162041.10793650793</v>
      </c>
      <c r="I50" s="23">
        <v>21</v>
      </c>
      <c r="J50" s="22">
        <v>0</v>
      </c>
      <c r="K50" s="23">
        <v>0</v>
      </c>
      <c r="L50" s="24">
        <v>0</v>
      </c>
      <c r="M50" s="66"/>
      <c r="N50" s="66"/>
    </row>
    <row r="51" spans="2:14" ht="12.75">
      <c r="B51" s="17"/>
      <c r="C51" s="34"/>
      <c r="D51" s="35"/>
      <c r="E51" s="40"/>
      <c r="F51" s="35"/>
      <c r="G51" s="24"/>
      <c r="H51" s="24"/>
      <c r="I51" s="23"/>
      <c r="J51" s="34"/>
      <c r="K51" s="35"/>
      <c r="L51" s="24"/>
      <c r="M51" s="66"/>
      <c r="N51" s="66"/>
    </row>
    <row r="52" spans="2:14" ht="12.75">
      <c r="B52" s="17" t="s">
        <v>46</v>
      </c>
      <c r="C52" s="22">
        <f>SUM(C53:C56)</f>
        <v>614</v>
      </c>
      <c r="D52" s="23">
        <f>SUM(D53:D56)</f>
        <v>871</v>
      </c>
      <c r="E52" s="40">
        <f>SUM(E53:E56)</f>
        <v>144803562</v>
      </c>
      <c r="F52" s="23">
        <f>SUM(F53:F56)</f>
        <v>588</v>
      </c>
      <c r="G52" s="24">
        <f>SUM(G53:G56)</f>
        <v>108629088</v>
      </c>
      <c r="H52" s="25">
        <f>(G52/F52)</f>
        <v>184743.3469387755</v>
      </c>
      <c r="I52" s="23"/>
      <c r="J52" s="22">
        <f>SUM(J53:J56)</f>
        <v>26</v>
      </c>
      <c r="K52" s="23">
        <f>SUM(K53:K56)</f>
        <v>283</v>
      </c>
      <c r="L52" s="24">
        <f>SUM(L53:L56)</f>
        <v>36174474</v>
      </c>
      <c r="M52" s="66">
        <f>(L52/J52)</f>
        <v>1391325.923076923</v>
      </c>
      <c r="N52" s="66">
        <f>(L52/K52)</f>
        <v>127824.9964664311</v>
      </c>
    </row>
    <row r="53" spans="2:14" ht="12.75">
      <c r="B53" s="17" t="s">
        <v>47</v>
      </c>
      <c r="C53" s="22">
        <v>161</v>
      </c>
      <c r="D53" s="23">
        <v>249</v>
      </c>
      <c r="E53" s="40">
        <v>38229142</v>
      </c>
      <c r="F53" s="23">
        <v>153</v>
      </c>
      <c r="G53" s="24">
        <v>31932038</v>
      </c>
      <c r="H53" s="25">
        <f>(G53/F53)</f>
        <v>208706.13071895426</v>
      </c>
      <c r="I53" s="23">
        <v>9</v>
      </c>
      <c r="J53" s="22">
        <v>8</v>
      </c>
      <c r="K53" s="23">
        <v>96</v>
      </c>
      <c r="L53" s="24">
        <v>6297104</v>
      </c>
      <c r="M53" s="66">
        <f>(L53/J53)</f>
        <v>787138</v>
      </c>
      <c r="N53" s="66">
        <f>(L53/K53)</f>
        <v>65594.83333333333</v>
      </c>
    </row>
    <row r="54" spans="2:14" ht="12.75">
      <c r="B54" s="17" t="s">
        <v>48</v>
      </c>
      <c r="C54" s="22">
        <v>44</v>
      </c>
      <c r="D54" s="23">
        <v>44</v>
      </c>
      <c r="E54" s="40">
        <v>9553549</v>
      </c>
      <c r="F54" s="23">
        <v>44</v>
      </c>
      <c r="G54" s="24">
        <v>9553549</v>
      </c>
      <c r="H54" s="25">
        <f>(G54/F54)</f>
        <v>217126.11363636365</v>
      </c>
      <c r="I54" s="23">
        <v>7</v>
      </c>
      <c r="J54" s="22">
        <v>0</v>
      </c>
      <c r="K54" s="23">
        <v>0</v>
      </c>
      <c r="L54" s="24">
        <v>0</v>
      </c>
      <c r="M54" s="66"/>
      <c r="N54" s="66"/>
    </row>
    <row r="55" spans="2:14" ht="12.75">
      <c r="B55" s="17" t="s">
        <v>49</v>
      </c>
      <c r="C55" s="22">
        <v>222</v>
      </c>
      <c r="D55" s="23">
        <v>348</v>
      </c>
      <c r="E55" s="40">
        <v>50041792</v>
      </c>
      <c r="F55" s="23">
        <v>208</v>
      </c>
      <c r="G55" s="24">
        <v>30979743</v>
      </c>
      <c r="H55" s="25">
        <f>(G55/F55)</f>
        <v>148941.07211538462</v>
      </c>
      <c r="I55" s="23">
        <v>22</v>
      </c>
      <c r="J55" s="22">
        <v>14</v>
      </c>
      <c r="K55" s="23">
        <v>140</v>
      </c>
      <c r="L55" s="24">
        <v>19062049</v>
      </c>
      <c r="M55" s="66">
        <f>(L55/J55)</f>
        <v>1361574.9285714286</v>
      </c>
      <c r="N55" s="66">
        <f>(L55/K55)</f>
        <v>136157.49285714285</v>
      </c>
    </row>
    <row r="56" spans="2:14" ht="12.75">
      <c r="B56" s="55" t="s">
        <v>50</v>
      </c>
      <c r="C56" s="36">
        <v>187</v>
      </c>
      <c r="D56" s="37">
        <v>230</v>
      </c>
      <c r="E56" s="43">
        <v>46979079</v>
      </c>
      <c r="F56" s="37">
        <v>183</v>
      </c>
      <c r="G56" s="38">
        <v>36163758</v>
      </c>
      <c r="H56" s="39">
        <f>(G56/F56)</f>
        <v>197616.16393442624</v>
      </c>
      <c r="I56" s="37">
        <v>11</v>
      </c>
      <c r="J56" s="36">
        <v>4</v>
      </c>
      <c r="K56" s="37">
        <v>47</v>
      </c>
      <c r="L56" s="38">
        <v>10815321</v>
      </c>
      <c r="M56" s="67">
        <f>(L56/J56)</f>
        <v>2703830.25</v>
      </c>
      <c r="N56" s="67">
        <f>(L56/K56)</f>
        <v>230113.21276595743</v>
      </c>
    </row>
    <row r="57" spans="2:14" ht="12.75">
      <c r="B57" s="1"/>
      <c r="H57" s="4"/>
      <c r="I57" s="11"/>
      <c r="M57" s="4"/>
      <c r="N57" s="4"/>
    </row>
    <row r="58" spans="2:14" ht="12.75">
      <c r="B58" s="1" t="s">
        <v>51</v>
      </c>
      <c r="C58" s="3"/>
      <c r="D58" s="10"/>
      <c r="E58" s="4"/>
      <c r="F58" s="10"/>
      <c r="G58" s="4"/>
      <c r="H58" s="4"/>
      <c r="I58" s="11"/>
      <c r="J58" s="10"/>
      <c r="K58" s="10"/>
      <c r="L58" s="4"/>
      <c r="M58" s="4"/>
      <c r="N58" s="4"/>
    </row>
    <row r="59" spans="2:14" ht="12.75">
      <c r="B59" s="1" t="s">
        <v>52</v>
      </c>
      <c r="C59" s="3"/>
      <c r="D59" s="10"/>
      <c r="E59" s="4"/>
      <c r="F59" s="10"/>
      <c r="G59" s="4"/>
      <c r="H59" s="4"/>
      <c r="I59" s="11"/>
      <c r="J59" s="10"/>
      <c r="K59" s="10"/>
      <c r="L59" s="4"/>
      <c r="M59" s="4"/>
      <c r="N59" s="4"/>
    </row>
  </sheetData>
  <sheetProtection/>
  <mergeCells count="4">
    <mergeCell ref="C4:E4"/>
    <mergeCell ref="F4:I4"/>
    <mergeCell ref="J4:N4"/>
    <mergeCell ref="M6:N6"/>
  </mergeCells>
  <printOptions horizontalCentered="1" verticalCentered="1"/>
  <pageMargins left="0" right="0" top="0" bottom="0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0" bestFit="1" customWidth="1"/>
    <col min="2" max="2" width="12.140625" style="0" bestFit="1" customWidth="1"/>
    <col min="3" max="3" width="39.8515625" style="0" bestFit="1" customWidth="1"/>
    <col min="4" max="4" width="6.8515625" style="0" bestFit="1" customWidth="1"/>
    <col min="5" max="5" width="6.7109375" style="0" bestFit="1" customWidth="1"/>
    <col min="6" max="6" width="12.28125" style="0" bestFit="1" customWidth="1"/>
    <col min="7" max="7" width="6.8515625" style="0" bestFit="1" customWidth="1"/>
    <col min="8" max="8" width="7.7109375" style="0" bestFit="1" customWidth="1"/>
    <col min="9" max="9" width="10.28125" style="0" bestFit="1" customWidth="1"/>
    <col min="10" max="10" width="6.8515625" style="0" bestFit="1" customWidth="1"/>
    <col min="11" max="11" width="9.28125" style="0" bestFit="1" customWidth="1"/>
    <col min="12" max="12" width="10.28125" style="0" bestFit="1" customWidth="1"/>
    <col min="13" max="13" width="6.8515625" style="0" bestFit="1" customWidth="1"/>
    <col min="14" max="14" width="8.8515625" style="0" bestFit="1" customWidth="1"/>
    <col min="15" max="15" width="12.28125" style="0" bestFit="1" customWidth="1"/>
    <col min="16" max="16" width="6.8515625" style="0" bestFit="1" customWidth="1"/>
    <col min="17" max="17" width="9.8515625" style="0" bestFit="1" customWidth="1"/>
    <col min="18" max="18" width="12.28125" style="0" bestFit="1" customWidth="1"/>
    <col min="19" max="19" width="6.8515625" style="0" bestFit="1" customWidth="1"/>
    <col min="20" max="20" width="10.8515625" style="0" bestFit="1" customWidth="1"/>
    <col min="21" max="21" width="10.28125" style="0" bestFit="1" customWidth="1"/>
    <col min="22" max="22" width="6.8515625" style="0" bestFit="1" customWidth="1"/>
    <col min="23" max="23" width="12.421875" style="0" bestFit="1" customWidth="1"/>
    <col min="24" max="24" width="10.28125" style="0" bestFit="1" customWidth="1"/>
    <col min="25" max="25" width="6.8515625" style="0" bestFit="1" customWidth="1"/>
    <col min="26" max="26" width="12.00390625" style="0" bestFit="1" customWidth="1"/>
    <col min="27" max="27" width="12.28125" style="0" bestFit="1" customWidth="1"/>
  </cols>
  <sheetData>
    <row r="1" spans="1:26" ht="12.75">
      <c r="A1" t="s">
        <v>146</v>
      </c>
      <c r="B1" t="s">
        <v>147</v>
      </c>
      <c r="C1" t="s">
        <v>148</v>
      </c>
      <c r="E1" t="s">
        <v>149</v>
      </c>
      <c r="H1" t="s">
        <v>150</v>
      </c>
      <c r="K1" t="s">
        <v>151</v>
      </c>
      <c r="N1" t="s">
        <v>152</v>
      </c>
      <c r="Q1" t="s">
        <v>153</v>
      </c>
      <c r="T1" t="s">
        <v>154</v>
      </c>
      <c r="W1" t="s">
        <v>155</v>
      </c>
      <c r="Z1" t="s">
        <v>156</v>
      </c>
    </row>
    <row r="2" spans="1:27" ht="12.75">
      <c r="A2" t="s">
        <v>157</v>
      </c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160</v>
      </c>
      <c r="H2" t="s">
        <v>161</v>
      </c>
      <c r="I2" t="s">
        <v>162</v>
      </c>
      <c r="J2" t="s">
        <v>160</v>
      </c>
      <c r="K2" t="s">
        <v>161</v>
      </c>
      <c r="L2" t="s">
        <v>162</v>
      </c>
      <c r="M2" t="s">
        <v>160</v>
      </c>
      <c r="N2" t="s">
        <v>161</v>
      </c>
      <c r="O2" t="s">
        <v>162</v>
      </c>
      <c r="P2" t="s">
        <v>160</v>
      </c>
      <c r="Q2" t="s">
        <v>161</v>
      </c>
      <c r="R2" t="s">
        <v>162</v>
      </c>
      <c r="S2" t="s">
        <v>160</v>
      </c>
      <c r="T2" t="s">
        <v>161</v>
      </c>
      <c r="U2" t="s">
        <v>162</v>
      </c>
      <c r="V2" t="s">
        <v>160</v>
      </c>
      <c r="W2" t="s">
        <v>161</v>
      </c>
      <c r="X2" t="s">
        <v>162</v>
      </c>
      <c r="Y2" t="s">
        <v>160</v>
      </c>
      <c r="Z2" t="s">
        <v>161</v>
      </c>
      <c r="AA2" t="s">
        <v>162</v>
      </c>
    </row>
    <row r="4" spans="1:27" ht="12.75">
      <c r="A4">
        <v>25</v>
      </c>
      <c r="B4">
        <v>12</v>
      </c>
      <c r="C4" t="s">
        <v>54</v>
      </c>
      <c r="D4">
        <v>22</v>
      </c>
      <c r="E4">
        <v>22</v>
      </c>
      <c r="F4">
        <v>4065100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22</v>
      </c>
      <c r="Q4">
        <v>22</v>
      </c>
      <c r="R4">
        <v>4065100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ht="12.75">
      <c r="A5">
        <v>1</v>
      </c>
      <c r="B5">
        <v>12</v>
      </c>
      <c r="C5" t="s">
        <v>55</v>
      </c>
      <c r="D5">
        <v>62</v>
      </c>
      <c r="E5">
        <v>62</v>
      </c>
      <c r="F5">
        <v>11918645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62</v>
      </c>
      <c r="Q5">
        <v>62</v>
      </c>
      <c r="R5">
        <v>11918645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ht="12.75">
      <c r="A6">
        <v>3</v>
      </c>
      <c r="B6">
        <v>12</v>
      </c>
      <c r="C6" t="s">
        <v>56</v>
      </c>
      <c r="D6">
        <v>15</v>
      </c>
      <c r="E6">
        <v>15</v>
      </c>
      <c r="F6">
        <v>4666236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15</v>
      </c>
      <c r="Q6">
        <v>15</v>
      </c>
      <c r="R6">
        <v>4666236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ht="12.75">
      <c r="A7">
        <v>3</v>
      </c>
      <c r="B7">
        <v>12</v>
      </c>
      <c r="C7" t="s">
        <v>57</v>
      </c>
      <c r="D7">
        <v>809</v>
      </c>
      <c r="E7">
        <v>809</v>
      </c>
      <c r="F7">
        <v>149220884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5</v>
      </c>
      <c r="N7">
        <v>150</v>
      </c>
      <c r="O7">
        <v>9085758</v>
      </c>
      <c r="P7">
        <v>809</v>
      </c>
      <c r="Q7">
        <v>809</v>
      </c>
      <c r="R7">
        <v>149220884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5</v>
      </c>
      <c r="Z7">
        <v>150</v>
      </c>
      <c r="AA7">
        <v>9085758</v>
      </c>
    </row>
    <row r="8" spans="1:27" ht="12.75">
      <c r="A8">
        <v>510</v>
      </c>
      <c r="B8">
        <v>12</v>
      </c>
      <c r="C8" t="s">
        <v>58</v>
      </c>
      <c r="D8">
        <v>153</v>
      </c>
      <c r="E8">
        <v>153</v>
      </c>
      <c r="F8">
        <v>21381000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6</v>
      </c>
      <c r="N8">
        <v>927</v>
      </c>
      <c r="O8">
        <v>74282477</v>
      </c>
      <c r="P8">
        <v>153</v>
      </c>
      <c r="Q8">
        <v>153</v>
      </c>
      <c r="R8">
        <v>21381000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6</v>
      </c>
      <c r="Z8">
        <v>927</v>
      </c>
      <c r="AA8">
        <v>74282477</v>
      </c>
    </row>
    <row r="9" spans="1:27" ht="12.75">
      <c r="A9">
        <v>5</v>
      </c>
      <c r="B9">
        <v>12</v>
      </c>
      <c r="C9" t="s">
        <v>59</v>
      </c>
      <c r="D9">
        <v>571</v>
      </c>
      <c r="E9">
        <v>571</v>
      </c>
      <c r="F9">
        <v>139229104</v>
      </c>
      <c r="G9">
        <v>0</v>
      </c>
      <c r="H9">
        <v>0</v>
      </c>
      <c r="I9">
        <v>0</v>
      </c>
      <c r="J9">
        <v>3</v>
      </c>
      <c r="K9">
        <v>9</v>
      </c>
      <c r="L9">
        <v>3000000</v>
      </c>
      <c r="M9">
        <v>14</v>
      </c>
      <c r="N9">
        <v>948</v>
      </c>
      <c r="O9">
        <v>139206000</v>
      </c>
      <c r="P9">
        <v>571</v>
      </c>
      <c r="Q9">
        <v>571</v>
      </c>
      <c r="R9">
        <v>139229104</v>
      </c>
      <c r="S9">
        <v>0</v>
      </c>
      <c r="T9">
        <v>0</v>
      </c>
      <c r="U9">
        <v>0</v>
      </c>
      <c r="V9">
        <v>3</v>
      </c>
      <c r="W9">
        <v>9</v>
      </c>
      <c r="X9">
        <v>3000000</v>
      </c>
      <c r="Y9">
        <v>14</v>
      </c>
      <c r="Z9">
        <v>948</v>
      </c>
      <c r="AA9">
        <v>139206000</v>
      </c>
    </row>
    <row r="10" spans="1:27" ht="12.75">
      <c r="A10">
        <v>35</v>
      </c>
      <c r="B10">
        <v>12</v>
      </c>
      <c r="C10" t="s">
        <v>164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ht="12.75">
      <c r="A11">
        <v>1</v>
      </c>
      <c r="B11">
        <v>12</v>
      </c>
      <c r="C11" t="s">
        <v>60</v>
      </c>
      <c r="D11">
        <v>2</v>
      </c>
      <c r="E11">
        <v>2</v>
      </c>
      <c r="F11">
        <v>170000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</v>
      </c>
      <c r="Q11">
        <v>2</v>
      </c>
      <c r="R11">
        <v>170000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ht="12.75">
      <c r="A12">
        <v>25</v>
      </c>
      <c r="B12">
        <v>12</v>
      </c>
      <c r="C12" t="s">
        <v>61</v>
      </c>
      <c r="D12">
        <v>1</v>
      </c>
      <c r="E12">
        <v>1</v>
      </c>
      <c r="F12">
        <v>187000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1</v>
      </c>
      <c r="R12">
        <v>187000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ht="12.75">
      <c r="A13">
        <v>47</v>
      </c>
      <c r="B13">
        <v>12</v>
      </c>
      <c r="C13" t="s">
        <v>62</v>
      </c>
      <c r="D13">
        <v>24</v>
      </c>
      <c r="E13">
        <v>24</v>
      </c>
      <c r="F13">
        <v>3664499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24</v>
      </c>
      <c r="Q13">
        <v>24</v>
      </c>
      <c r="R13">
        <v>3664499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ht="12.75">
      <c r="A14">
        <v>29</v>
      </c>
      <c r="B14">
        <v>12</v>
      </c>
      <c r="C14" t="s">
        <v>63</v>
      </c>
      <c r="D14">
        <v>1</v>
      </c>
      <c r="E14">
        <v>1</v>
      </c>
      <c r="F14">
        <v>210000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1</v>
      </c>
      <c r="R14">
        <v>210000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ht="12.75">
      <c r="A15">
        <v>43</v>
      </c>
      <c r="B15">
        <v>12</v>
      </c>
      <c r="C15" t="s">
        <v>64</v>
      </c>
      <c r="D15">
        <v>5</v>
      </c>
      <c r="E15">
        <v>5</v>
      </c>
      <c r="F15">
        <v>725000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725000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 ht="12.75">
      <c r="A16">
        <v>9</v>
      </c>
      <c r="B16">
        <v>11</v>
      </c>
      <c r="C16" t="s">
        <v>65</v>
      </c>
      <c r="D16">
        <v>252</v>
      </c>
      <c r="E16">
        <v>252</v>
      </c>
      <c r="F16">
        <v>43772824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236</v>
      </c>
      <c r="Q16">
        <v>236</v>
      </c>
      <c r="R16">
        <v>41139004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ht="12.75">
      <c r="A17">
        <v>19</v>
      </c>
      <c r="B17">
        <v>12</v>
      </c>
      <c r="C17" t="s">
        <v>66</v>
      </c>
      <c r="D17">
        <v>88</v>
      </c>
      <c r="E17">
        <v>88</v>
      </c>
      <c r="F17">
        <v>14488110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8</v>
      </c>
      <c r="N17">
        <v>96</v>
      </c>
      <c r="O17">
        <v>6297104</v>
      </c>
      <c r="P17">
        <v>88</v>
      </c>
      <c r="Q17">
        <v>88</v>
      </c>
      <c r="R17">
        <v>14488110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8</v>
      </c>
      <c r="Z17">
        <v>96</v>
      </c>
      <c r="AA17">
        <v>6297104</v>
      </c>
    </row>
    <row r="18" spans="1:27" ht="12.75">
      <c r="A18">
        <v>11</v>
      </c>
      <c r="B18">
        <v>12</v>
      </c>
      <c r="C18" t="s">
        <v>67</v>
      </c>
      <c r="D18">
        <v>60</v>
      </c>
      <c r="E18">
        <v>60</v>
      </c>
      <c r="F18">
        <v>10198667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60</v>
      </c>
      <c r="Q18">
        <v>60</v>
      </c>
      <c r="R18">
        <v>10198667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ht="12.75">
      <c r="A19">
        <v>13</v>
      </c>
      <c r="B19">
        <v>12</v>
      </c>
      <c r="C19" t="s">
        <v>68</v>
      </c>
      <c r="D19">
        <v>188</v>
      </c>
      <c r="E19">
        <v>188</v>
      </c>
      <c r="F19">
        <v>44300855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8</v>
      </c>
      <c r="O19">
        <v>500000</v>
      </c>
      <c r="P19">
        <v>188</v>
      </c>
      <c r="Q19">
        <v>188</v>
      </c>
      <c r="R19">
        <v>44300855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8</v>
      </c>
      <c r="AA19">
        <v>500000</v>
      </c>
    </row>
    <row r="20" spans="1:27" ht="12.75">
      <c r="A20">
        <v>15</v>
      </c>
      <c r="B20">
        <v>12</v>
      </c>
      <c r="C20" t="s">
        <v>69</v>
      </c>
      <c r="D20">
        <v>238</v>
      </c>
      <c r="E20">
        <v>238</v>
      </c>
      <c r="F20">
        <v>42490369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17</v>
      </c>
      <c r="N20">
        <v>342</v>
      </c>
      <c r="O20">
        <v>29458216</v>
      </c>
      <c r="P20">
        <v>238</v>
      </c>
      <c r="Q20">
        <v>238</v>
      </c>
      <c r="R20">
        <v>42490369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17</v>
      </c>
      <c r="Z20">
        <v>342</v>
      </c>
      <c r="AA20">
        <v>29458216</v>
      </c>
    </row>
    <row r="21" spans="1:27" ht="12.75">
      <c r="A21">
        <v>35</v>
      </c>
      <c r="B21">
        <v>12</v>
      </c>
      <c r="C21" t="s">
        <v>70</v>
      </c>
      <c r="D21">
        <v>34</v>
      </c>
      <c r="E21">
        <v>34</v>
      </c>
      <c r="F21">
        <v>3670920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34</v>
      </c>
      <c r="Q21">
        <v>34</v>
      </c>
      <c r="R21">
        <v>3670920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ht="12.75">
      <c r="A22">
        <v>17</v>
      </c>
      <c r="B22">
        <v>12</v>
      </c>
      <c r="C22" t="s">
        <v>71</v>
      </c>
      <c r="D22">
        <v>386</v>
      </c>
      <c r="E22">
        <v>386</v>
      </c>
      <c r="F22">
        <v>96549877</v>
      </c>
      <c r="G22">
        <v>4</v>
      </c>
      <c r="H22">
        <v>8</v>
      </c>
      <c r="I22">
        <v>2162560</v>
      </c>
      <c r="J22">
        <v>0</v>
      </c>
      <c r="K22">
        <v>0</v>
      </c>
      <c r="L22">
        <v>0</v>
      </c>
      <c r="M22">
        <v>7</v>
      </c>
      <c r="N22">
        <v>258</v>
      </c>
      <c r="O22">
        <v>32611680</v>
      </c>
      <c r="P22">
        <v>386</v>
      </c>
      <c r="Q22">
        <v>386</v>
      </c>
      <c r="R22">
        <v>96549877</v>
      </c>
      <c r="S22">
        <v>4</v>
      </c>
      <c r="T22">
        <v>8</v>
      </c>
      <c r="U22">
        <v>2162560</v>
      </c>
      <c r="V22">
        <v>0</v>
      </c>
      <c r="W22">
        <v>0</v>
      </c>
      <c r="X22">
        <v>0</v>
      </c>
      <c r="Y22">
        <v>7</v>
      </c>
      <c r="Z22">
        <v>258</v>
      </c>
      <c r="AA22">
        <v>32611680</v>
      </c>
    </row>
    <row r="23" spans="1:27" ht="12.75">
      <c r="A23">
        <v>29</v>
      </c>
      <c r="B23">
        <v>12</v>
      </c>
      <c r="C23" t="s">
        <v>72</v>
      </c>
      <c r="D23">
        <v>27</v>
      </c>
      <c r="E23">
        <v>27</v>
      </c>
      <c r="F23">
        <v>4488210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27</v>
      </c>
      <c r="Q23">
        <v>27</v>
      </c>
      <c r="R23">
        <v>4488210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ht="12.75">
      <c r="A24">
        <v>35</v>
      </c>
      <c r="B24">
        <v>12</v>
      </c>
      <c r="C24" t="s">
        <v>73</v>
      </c>
      <c r="D24">
        <v>20</v>
      </c>
      <c r="E24">
        <v>20</v>
      </c>
      <c r="F24">
        <v>2577894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20</v>
      </c>
      <c r="Q24">
        <v>20</v>
      </c>
      <c r="R24">
        <v>2577894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ht="12.75">
      <c r="A25">
        <v>43</v>
      </c>
      <c r="B25">
        <v>12</v>
      </c>
      <c r="C25" t="s">
        <v>74</v>
      </c>
      <c r="D25">
        <v>1</v>
      </c>
      <c r="E25">
        <v>1</v>
      </c>
      <c r="F25">
        <v>90000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90000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ht="12.75">
      <c r="A26">
        <v>39</v>
      </c>
      <c r="B26">
        <v>12</v>
      </c>
      <c r="C26" t="s">
        <v>75</v>
      </c>
      <c r="D26">
        <v>3</v>
      </c>
      <c r="E26">
        <v>3</v>
      </c>
      <c r="F26">
        <v>722000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3</v>
      </c>
      <c r="Q26">
        <v>3</v>
      </c>
      <c r="R26">
        <v>722000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ht="12.75">
      <c r="A27">
        <v>1</v>
      </c>
      <c r="B27">
        <v>12</v>
      </c>
      <c r="C27" t="s">
        <v>76</v>
      </c>
      <c r="D27">
        <v>5</v>
      </c>
      <c r="E27">
        <v>5</v>
      </c>
      <c r="F27">
        <v>823144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5</v>
      </c>
      <c r="Q27">
        <v>5</v>
      </c>
      <c r="R27">
        <v>823144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ht="12.75">
      <c r="A28">
        <v>45</v>
      </c>
      <c r="B28">
        <v>12</v>
      </c>
      <c r="C28" t="s">
        <v>77</v>
      </c>
      <c r="D28">
        <v>12</v>
      </c>
      <c r="E28">
        <v>12</v>
      </c>
      <c r="F28">
        <v>1041053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12</v>
      </c>
      <c r="Q28">
        <v>12</v>
      </c>
      <c r="R28">
        <v>1041053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ht="12.75">
      <c r="A29">
        <v>11</v>
      </c>
      <c r="B29">
        <v>12</v>
      </c>
      <c r="C29" t="s">
        <v>78</v>
      </c>
      <c r="D29">
        <v>17</v>
      </c>
      <c r="E29">
        <v>17</v>
      </c>
      <c r="F29">
        <v>3133930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17</v>
      </c>
      <c r="Q29">
        <v>17</v>
      </c>
      <c r="R29">
        <v>3133930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ht="12.75">
      <c r="A30">
        <v>19</v>
      </c>
      <c r="B30">
        <v>12</v>
      </c>
      <c r="C30" t="s">
        <v>79</v>
      </c>
      <c r="D30">
        <v>53</v>
      </c>
      <c r="E30">
        <v>53</v>
      </c>
      <c r="F30">
        <v>15354928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53</v>
      </c>
      <c r="Q30">
        <v>53</v>
      </c>
      <c r="R30">
        <v>15354928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ht="12.75">
      <c r="A31">
        <v>19</v>
      </c>
      <c r="B31">
        <v>12</v>
      </c>
      <c r="C31" t="s">
        <v>80</v>
      </c>
      <c r="D31">
        <v>9</v>
      </c>
      <c r="E31">
        <v>9</v>
      </c>
      <c r="F31">
        <v>1739000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9</v>
      </c>
      <c r="Q31">
        <v>9</v>
      </c>
      <c r="R31">
        <v>1739000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ht="12.75">
      <c r="A32">
        <v>41</v>
      </c>
      <c r="B32">
        <v>0</v>
      </c>
      <c r="C32" t="s">
        <v>81</v>
      </c>
      <c r="D32">
        <v>231</v>
      </c>
      <c r="E32">
        <v>231</v>
      </c>
      <c r="F32">
        <v>28537058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ht="12.75">
      <c r="A33">
        <v>15</v>
      </c>
      <c r="B33">
        <v>12</v>
      </c>
      <c r="C33" t="s">
        <v>82</v>
      </c>
      <c r="D33">
        <v>16</v>
      </c>
      <c r="E33">
        <v>16</v>
      </c>
      <c r="F33">
        <v>1084000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16</v>
      </c>
      <c r="Q33">
        <v>16</v>
      </c>
      <c r="R33">
        <v>1084000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ht="12.75">
      <c r="A34">
        <v>11</v>
      </c>
      <c r="B34">
        <v>12</v>
      </c>
      <c r="C34" t="s">
        <v>83</v>
      </c>
      <c r="D34">
        <v>7</v>
      </c>
      <c r="E34">
        <v>7</v>
      </c>
      <c r="F34">
        <v>563000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7</v>
      </c>
      <c r="Q34">
        <v>7</v>
      </c>
      <c r="R34">
        <v>563000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ht="12.75">
      <c r="A35">
        <v>21</v>
      </c>
      <c r="B35">
        <v>12</v>
      </c>
      <c r="C35" t="s">
        <v>84</v>
      </c>
      <c r="D35">
        <v>69</v>
      </c>
      <c r="E35">
        <v>69</v>
      </c>
      <c r="F35">
        <v>14363231</v>
      </c>
      <c r="G35">
        <v>0</v>
      </c>
      <c r="H35">
        <v>0</v>
      </c>
      <c r="I35">
        <v>0</v>
      </c>
      <c r="J35">
        <v>4</v>
      </c>
      <c r="K35">
        <v>16</v>
      </c>
      <c r="L35">
        <v>1600000</v>
      </c>
      <c r="M35">
        <v>4</v>
      </c>
      <c r="N35">
        <v>21</v>
      </c>
      <c r="O35">
        <v>3500000</v>
      </c>
      <c r="P35">
        <v>69</v>
      </c>
      <c r="Q35">
        <v>69</v>
      </c>
      <c r="R35">
        <v>14363231</v>
      </c>
      <c r="S35">
        <v>0</v>
      </c>
      <c r="T35">
        <v>0</v>
      </c>
      <c r="U35">
        <v>0</v>
      </c>
      <c r="V35">
        <v>4</v>
      </c>
      <c r="W35">
        <v>16</v>
      </c>
      <c r="X35">
        <v>1600000</v>
      </c>
      <c r="Y35">
        <v>4</v>
      </c>
      <c r="Z35">
        <v>21</v>
      </c>
      <c r="AA35">
        <v>3500000</v>
      </c>
    </row>
    <row r="36" spans="1:27" ht="12.75">
      <c r="A36">
        <v>21</v>
      </c>
      <c r="B36">
        <v>12</v>
      </c>
      <c r="C36" t="s">
        <v>85</v>
      </c>
      <c r="D36">
        <v>466</v>
      </c>
      <c r="E36">
        <v>466</v>
      </c>
      <c r="F36">
        <v>94554793</v>
      </c>
      <c r="G36">
        <v>0</v>
      </c>
      <c r="H36">
        <v>0</v>
      </c>
      <c r="I36">
        <v>69000</v>
      </c>
      <c r="J36">
        <v>6</v>
      </c>
      <c r="K36">
        <v>24</v>
      </c>
      <c r="L36">
        <v>4857629</v>
      </c>
      <c r="M36">
        <v>4</v>
      </c>
      <c r="N36">
        <v>23</v>
      </c>
      <c r="O36">
        <v>3605263</v>
      </c>
      <c r="P36">
        <v>466</v>
      </c>
      <c r="Q36">
        <v>466</v>
      </c>
      <c r="R36">
        <v>94554793</v>
      </c>
      <c r="S36">
        <v>0</v>
      </c>
      <c r="T36">
        <v>0</v>
      </c>
      <c r="U36">
        <v>69000</v>
      </c>
      <c r="V36">
        <v>6</v>
      </c>
      <c r="W36">
        <v>24</v>
      </c>
      <c r="X36">
        <v>4857629</v>
      </c>
      <c r="Y36">
        <v>4</v>
      </c>
      <c r="Z36">
        <v>23</v>
      </c>
      <c r="AA36">
        <v>3605263</v>
      </c>
    </row>
    <row r="37" spans="1:27" ht="12.75">
      <c r="A37">
        <v>1</v>
      </c>
      <c r="B37">
        <v>12</v>
      </c>
      <c r="C37" t="s">
        <v>86</v>
      </c>
      <c r="D37">
        <v>3</v>
      </c>
      <c r="E37">
        <v>3</v>
      </c>
      <c r="F37">
        <v>737702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9</v>
      </c>
      <c r="O37">
        <v>300000</v>
      </c>
      <c r="P37">
        <v>3</v>
      </c>
      <c r="Q37">
        <v>3</v>
      </c>
      <c r="R37">
        <v>737702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</v>
      </c>
      <c r="Z37">
        <v>9</v>
      </c>
      <c r="AA37">
        <v>300000</v>
      </c>
    </row>
    <row r="38" spans="1:27" ht="12.75">
      <c r="A38">
        <v>45</v>
      </c>
      <c r="B38">
        <v>12</v>
      </c>
      <c r="C38" t="s">
        <v>87</v>
      </c>
      <c r="D38">
        <v>42</v>
      </c>
      <c r="E38">
        <v>42</v>
      </c>
      <c r="F38">
        <v>5198937</v>
      </c>
      <c r="G38">
        <v>2</v>
      </c>
      <c r="H38">
        <v>4</v>
      </c>
      <c r="I38">
        <v>477920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42</v>
      </c>
      <c r="Q38">
        <v>42</v>
      </c>
      <c r="R38">
        <v>5198937</v>
      </c>
      <c r="S38">
        <v>2</v>
      </c>
      <c r="T38">
        <v>4</v>
      </c>
      <c r="U38">
        <v>477920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ht="12.75">
      <c r="A39">
        <v>43</v>
      </c>
      <c r="B39">
        <v>12</v>
      </c>
      <c r="C39" t="s">
        <v>88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ht="12.75">
      <c r="A40">
        <v>31</v>
      </c>
      <c r="B40">
        <v>12</v>
      </c>
      <c r="C40" t="s">
        <v>89</v>
      </c>
      <c r="D40">
        <v>57</v>
      </c>
      <c r="E40">
        <v>57</v>
      </c>
      <c r="F40">
        <v>10756000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10</v>
      </c>
      <c r="O40">
        <v>1500000</v>
      </c>
      <c r="P40">
        <v>57</v>
      </c>
      <c r="Q40">
        <v>57</v>
      </c>
      <c r="R40">
        <v>10756000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10</v>
      </c>
      <c r="AA40">
        <v>1500000</v>
      </c>
    </row>
    <row r="41" spans="1:27" ht="12.75">
      <c r="A41">
        <v>29</v>
      </c>
      <c r="B41">
        <v>12</v>
      </c>
      <c r="C41" t="s">
        <v>90</v>
      </c>
      <c r="D41">
        <v>3</v>
      </c>
      <c r="E41">
        <v>3</v>
      </c>
      <c r="F41">
        <v>565000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</v>
      </c>
      <c r="Q41">
        <v>3</v>
      </c>
      <c r="R41">
        <v>565000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ht="12.75">
      <c r="A42">
        <v>23</v>
      </c>
      <c r="B42">
        <v>12</v>
      </c>
      <c r="C42" t="s">
        <v>91</v>
      </c>
      <c r="D42">
        <v>184</v>
      </c>
      <c r="E42">
        <v>184</v>
      </c>
      <c r="F42">
        <v>48324806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184</v>
      </c>
      <c r="Q42">
        <v>184</v>
      </c>
      <c r="R42">
        <v>48324806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ht="12.75">
      <c r="A43">
        <v>11</v>
      </c>
      <c r="B43">
        <v>12</v>
      </c>
      <c r="C43" t="s">
        <v>92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ht="12.75">
      <c r="A44">
        <v>11</v>
      </c>
      <c r="B44">
        <v>12</v>
      </c>
      <c r="C44" t="s">
        <v>93</v>
      </c>
      <c r="D44">
        <v>2</v>
      </c>
      <c r="E44">
        <v>2</v>
      </c>
      <c r="F44">
        <v>165000</v>
      </c>
      <c r="G44">
        <v>1</v>
      </c>
      <c r="H44">
        <v>2</v>
      </c>
      <c r="I44">
        <v>137500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</v>
      </c>
      <c r="Q44">
        <v>2</v>
      </c>
      <c r="R44">
        <v>165000</v>
      </c>
      <c r="S44">
        <v>1</v>
      </c>
      <c r="T44">
        <v>2</v>
      </c>
      <c r="U44">
        <v>137500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ht="12.75">
      <c r="A45">
        <v>43</v>
      </c>
      <c r="B45">
        <v>12</v>
      </c>
      <c r="C45" t="s">
        <v>94</v>
      </c>
      <c r="D45">
        <v>86</v>
      </c>
      <c r="E45">
        <v>86</v>
      </c>
      <c r="F45">
        <v>10980897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7</v>
      </c>
      <c r="N45">
        <v>84</v>
      </c>
      <c r="O45">
        <v>4620000</v>
      </c>
      <c r="P45">
        <v>86</v>
      </c>
      <c r="Q45">
        <v>86</v>
      </c>
      <c r="R45">
        <v>10980897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7</v>
      </c>
      <c r="Z45">
        <v>84</v>
      </c>
      <c r="AA45">
        <v>4620000</v>
      </c>
    </row>
    <row r="46" spans="1:27" ht="12.75">
      <c r="A46">
        <v>43</v>
      </c>
      <c r="B46">
        <v>12</v>
      </c>
      <c r="C46" t="s">
        <v>95</v>
      </c>
      <c r="D46">
        <v>1</v>
      </c>
      <c r="E46">
        <v>1</v>
      </c>
      <c r="F46">
        <v>60000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1</v>
      </c>
      <c r="R46">
        <v>60000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ht="12.75">
      <c r="A47">
        <v>25</v>
      </c>
      <c r="B47">
        <v>12</v>
      </c>
      <c r="C47" t="s">
        <v>96</v>
      </c>
      <c r="D47">
        <v>458</v>
      </c>
      <c r="E47">
        <v>458</v>
      </c>
      <c r="F47">
        <v>87014460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5</v>
      </c>
      <c r="N47">
        <v>86</v>
      </c>
      <c r="O47">
        <v>10899988</v>
      </c>
      <c r="P47">
        <v>458</v>
      </c>
      <c r="Q47">
        <v>458</v>
      </c>
      <c r="R47">
        <v>87014460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5</v>
      </c>
      <c r="Z47">
        <v>86</v>
      </c>
      <c r="AA47">
        <v>10899988</v>
      </c>
    </row>
    <row r="48" spans="1:27" ht="12.75">
      <c r="A48">
        <v>25</v>
      </c>
      <c r="B48">
        <v>12</v>
      </c>
      <c r="C48" t="s">
        <v>97</v>
      </c>
      <c r="D48">
        <v>50</v>
      </c>
      <c r="E48">
        <v>50</v>
      </c>
      <c r="F48">
        <v>12290240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</v>
      </c>
      <c r="N48">
        <v>19</v>
      </c>
      <c r="O48">
        <v>2080000</v>
      </c>
      <c r="P48">
        <v>50</v>
      </c>
      <c r="Q48">
        <v>50</v>
      </c>
      <c r="R48">
        <v>12290240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3</v>
      </c>
      <c r="Z48">
        <v>19</v>
      </c>
      <c r="AA48">
        <v>2080000</v>
      </c>
    </row>
    <row r="49" spans="1:27" ht="12.75">
      <c r="A49">
        <v>45</v>
      </c>
      <c r="B49">
        <v>12</v>
      </c>
      <c r="C49" t="s">
        <v>98</v>
      </c>
      <c r="D49">
        <v>2</v>
      </c>
      <c r="E49">
        <v>2</v>
      </c>
      <c r="F49">
        <v>120000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2</v>
      </c>
      <c r="Q49">
        <v>2</v>
      </c>
      <c r="R49">
        <v>120000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ht="12.75">
      <c r="A50">
        <v>11</v>
      </c>
      <c r="B50">
        <v>12</v>
      </c>
      <c r="C50" t="s">
        <v>165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ht="12.75">
      <c r="A51">
        <v>11</v>
      </c>
      <c r="B51">
        <v>12</v>
      </c>
      <c r="C51" t="s">
        <v>99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ht="12.75">
      <c r="A52">
        <v>27</v>
      </c>
      <c r="B52">
        <v>12</v>
      </c>
      <c r="C52" t="s">
        <v>100</v>
      </c>
      <c r="D52">
        <v>681</v>
      </c>
      <c r="E52">
        <v>681</v>
      </c>
      <c r="F52">
        <v>166047270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9</v>
      </c>
      <c r="N52">
        <v>266</v>
      </c>
      <c r="O52">
        <v>42950000</v>
      </c>
      <c r="P52">
        <v>681</v>
      </c>
      <c r="Q52">
        <v>681</v>
      </c>
      <c r="R52">
        <v>166047270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9</v>
      </c>
      <c r="Z52">
        <v>266</v>
      </c>
      <c r="AA52">
        <v>42950000</v>
      </c>
    </row>
    <row r="53" spans="1:27" ht="12.75">
      <c r="A53">
        <v>19</v>
      </c>
      <c r="B53">
        <v>12</v>
      </c>
      <c r="C53" t="s">
        <v>101</v>
      </c>
      <c r="D53">
        <v>1</v>
      </c>
      <c r="E53">
        <v>1</v>
      </c>
      <c r="F53">
        <v>50000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1</v>
      </c>
      <c r="R53">
        <v>50000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ht="12.75">
      <c r="A54">
        <v>17</v>
      </c>
      <c r="B54">
        <v>12</v>
      </c>
      <c r="C54" t="s">
        <v>102</v>
      </c>
      <c r="D54">
        <v>11</v>
      </c>
      <c r="E54">
        <v>11</v>
      </c>
      <c r="F54">
        <v>1650000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11</v>
      </c>
      <c r="Q54">
        <v>11</v>
      </c>
      <c r="R54">
        <v>1650000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ht="12.75">
      <c r="A55">
        <v>43</v>
      </c>
      <c r="B55">
        <v>12</v>
      </c>
      <c r="C55" t="s">
        <v>103</v>
      </c>
      <c r="D55">
        <v>6</v>
      </c>
      <c r="E55">
        <v>6</v>
      </c>
      <c r="F55">
        <v>1065283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6</v>
      </c>
      <c r="Q55">
        <v>6</v>
      </c>
      <c r="R55">
        <v>1065283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ht="12.75">
      <c r="A56">
        <v>29</v>
      </c>
      <c r="B56">
        <v>12</v>
      </c>
      <c r="C56" t="s">
        <v>104</v>
      </c>
      <c r="D56">
        <v>58</v>
      </c>
      <c r="E56">
        <v>58</v>
      </c>
      <c r="F56">
        <v>10355757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58</v>
      </c>
      <c r="Q56">
        <v>58</v>
      </c>
      <c r="R56">
        <v>10355757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ht="12.75">
      <c r="A57">
        <v>17</v>
      </c>
      <c r="B57">
        <v>0</v>
      </c>
      <c r="C57" t="s">
        <v>105</v>
      </c>
      <c r="D57">
        <v>38</v>
      </c>
      <c r="E57">
        <v>38</v>
      </c>
      <c r="F57">
        <v>5916501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5</v>
      </c>
      <c r="O57">
        <v>600000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ht="12.75">
      <c r="A58">
        <v>33</v>
      </c>
      <c r="B58">
        <v>12</v>
      </c>
      <c r="C58" t="s">
        <v>106</v>
      </c>
      <c r="D58">
        <v>44</v>
      </c>
      <c r="E58">
        <v>44</v>
      </c>
      <c r="F58">
        <v>13312459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44</v>
      </c>
      <c r="Q58">
        <v>44</v>
      </c>
      <c r="R58">
        <v>13312459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ht="12.75">
      <c r="A59">
        <v>37</v>
      </c>
      <c r="B59">
        <v>12</v>
      </c>
      <c r="C59" t="s">
        <v>107</v>
      </c>
      <c r="D59">
        <v>37</v>
      </c>
      <c r="E59">
        <v>37</v>
      </c>
      <c r="F59">
        <v>11156000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37</v>
      </c>
      <c r="Q59">
        <v>37</v>
      </c>
      <c r="R59">
        <v>11156000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ht="12.75">
      <c r="A60">
        <v>1</v>
      </c>
      <c r="B60">
        <v>12</v>
      </c>
      <c r="C60" t="s">
        <v>108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ht="12.75">
      <c r="A61">
        <v>1</v>
      </c>
      <c r="B61">
        <v>12</v>
      </c>
      <c r="C61" t="s">
        <v>109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ht="12.75">
      <c r="A62">
        <v>11</v>
      </c>
      <c r="B62">
        <v>12</v>
      </c>
      <c r="C62" t="s">
        <v>110</v>
      </c>
      <c r="D62">
        <v>1</v>
      </c>
      <c r="E62">
        <v>1</v>
      </c>
      <c r="F62">
        <v>50000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1</v>
      </c>
      <c r="R62">
        <v>50000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ht="12.75">
      <c r="A63">
        <v>1</v>
      </c>
      <c r="B63">
        <v>12</v>
      </c>
      <c r="C63" t="s">
        <v>111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ht="12.75">
      <c r="A64">
        <v>29</v>
      </c>
      <c r="B64">
        <v>12</v>
      </c>
      <c r="C64" t="s">
        <v>112</v>
      </c>
      <c r="D64">
        <v>8</v>
      </c>
      <c r="E64">
        <v>8</v>
      </c>
      <c r="F64">
        <v>1800000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8</v>
      </c>
      <c r="Q64">
        <v>8</v>
      </c>
      <c r="R64">
        <v>1800000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ht="12.75">
      <c r="A65">
        <v>31</v>
      </c>
      <c r="B65">
        <v>12</v>
      </c>
      <c r="C65" t="s">
        <v>113</v>
      </c>
      <c r="D65">
        <v>932</v>
      </c>
      <c r="E65">
        <v>932</v>
      </c>
      <c r="F65">
        <v>246587786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323</v>
      </c>
      <c r="O65">
        <v>59500000</v>
      </c>
      <c r="P65">
        <v>932</v>
      </c>
      <c r="Q65">
        <v>932</v>
      </c>
      <c r="R65">
        <v>246587786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</v>
      </c>
      <c r="Z65">
        <v>323</v>
      </c>
      <c r="AA65">
        <v>59500000</v>
      </c>
    </row>
    <row r="66" spans="1:27" ht="12.75">
      <c r="A66">
        <v>13</v>
      </c>
      <c r="B66">
        <v>0</v>
      </c>
      <c r="C66" t="s">
        <v>114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ht="12.75">
      <c r="A67">
        <v>47</v>
      </c>
      <c r="B67">
        <v>12</v>
      </c>
      <c r="C67" t="s">
        <v>115</v>
      </c>
      <c r="D67">
        <v>36</v>
      </c>
      <c r="E67">
        <v>36</v>
      </c>
      <c r="F67">
        <v>5840418</v>
      </c>
      <c r="G67">
        <v>1</v>
      </c>
      <c r="H67">
        <v>2</v>
      </c>
      <c r="I67">
        <v>300000</v>
      </c>
      <c r="J67">
        <v>0</v>
      </c>
      <c r="K67">
        <v>0</v>
      </c>
      <c r="L67">
        <v>0</v>
      </c>
      <c r="M67">
        <v>3</v>
      </c>
      <c r="N67">
        <v>45</v>
      </c>
      <c r="O67">
        <v>10515321</v>
      </c>
      <c r="P67">
        <v>36</v>
      </c>
      <c r="Q67">
        <v>36</v>
      </c>
      <c r="R67">
        <v>5840418</v>
      </c>
      <c r="S67">
        <v>1</v>
      </c>
      <c r="T67">
        <v>2</v>
      </c>
      <c r="U67">
        <v>300000</v>
      </c>
      <c r="V67">
        <v>0</v>
      </c>
      <c r="W67">
        <v>0</v>
      </c>
      <c r="X67">
        <v>0</v>
      </c>
      <c r="Y67">
        <v>3</v>
      </c>
      <c r="Z67">
        <v>45</v>
      </c>
      <c r="AA67">
        <v>10515321</v>
      </c>
    </row>
    <row r="68" spans="1:27" ht="12.75">
      <c r="A68">
        <v>41</v>
      </c>
      <c r="B68">
        <v>12</v>
      </c>
      <c r="C68" t="s">
        <v>116</v>
      </c>
      <c r="D68">
        <v>1</v>
      </c>
      <c r="E68">
        <v>1</v>
      </c>
      <c r="F68">
        <v>500000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1</v>
      </c>
      <c r="R68">
        <v>500000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ht="12.75">
      <c r="A69">
        <v>47</v>
      </c>
      <c r="B69">
        <v>12</v>
      </c>
      <c r="C69" t="s">
        <v>117</v>
      </c>
      <c r="D69">
        <v>22</v>
      </c>
      <c r="E69">
        <v>22</v>
      </c>
      <c r="F69">
        <v>1984380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22</v>
      </c>
      <c r="Q69">
        <v>22</v>
      </c>
      <c r="R69">
        <v>1984380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ht="12.75">
      <c r="A70">
        <v>11</v>
      </c>
      <c r="B70">
        <v>12</v>
      </c>
      <c r="C70" t="s">
        <v>118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ht="12.75">
      <c r="A71">
        <v>33</v>
      </c>
      <c r="B71">
        <v>12</v>
      </c>
      <c r="C71" t="s">
        <v>119</v>
      </c>
      <c r="D71">
        <v>1220</v>
      </c>
      <c r="E71">
        <v>1220</v>
      </c>
      <c r="F71">
        <v>117226830</v>
      </c>
      <c r="G71">
        <v>16</v>
      </c>
      <c r="H71">
        <v>32</v>
      </c>
      <c r="I71">
        <v>1280000</v>
      </c>
      <c r="J71">
        <v>0</v>
      </c>
      <c r="K71">
        <v>0</v>
      </c>
      <c r="L71">
        <v>0</v>
      </c>
      <c r="M71">
        <v>2</v>
      </c>
      <c r="N71">
        <v>10</v>
      </c>
      <c r="O71">
        <v>400000</v>
      </c>
      <c r="P71">
        <v>1220</v>
      </c>
      <c r="Q71">
        <v>1220</v>
      </c>
      <c r="R71">
        <v>117226830</v>
      </c>
      <c r="S71">
        <v>16</v>
      </c>
      <c r="T71">
        <v>32</v>
      </c>
      <c r="U71">
        <v>1280000</v>
      </c>
      <c r="V71">
        <v>0</v>
      </c>
      <c r="W71">
        <v>0</v>
      </c>
      <c r="X71">
        <v>0</v>
      </c>
      <c r="Y71">
        <v>2</v>
      </c>
      <c r="Z71">
        <v>10</v>
      </c>
      <c r="AA71">
        <v>400000</v>
      </c>
    </row>
    <row r="72" spans="1:27" ht="12.75">
      <c r="A72">
        <v>39</v>
      </c>
      <c r="B72">
        <v>12</v>
      </c>
      <c r="C72" t="s">
        <v>120</v>
      </c>
      <c r="D72">
        <v>8</v>
      </c>
      <c r="E72">
        <v>8</v>
      </c>
      <c r="F72">
        <v>619250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8</v>
      </c>
      <c r="Q72">
        <v>8</v>
      </c>
      <c r="R72">
        <v>619250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ht="12.75">
      <c r="A73">
        <v>35</v>
      </c>
      <c r="B73">
        <v>12</v>
      </c>
      <c r="C73" t="s">
        <v>121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ht="12.75">
      <c r="A74">
        <v>35</v>
      </c>
      <c r="B74">
        <v>12</v>
      </c>
      <c r="C74" t="s">
        <v>122</v>
      </c>
      <c r="D74">
        <v>128</v>
      </c>
      <c r="E74">
        <v>128</v>
      </c>
      <c r="F74">
        <v>26955360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128</v>
      </c>
      <c r="Q74">
        <v>128</v>
      </c>
      <c r="R74">
        <v>26955360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ht="12.75">
      <c r="A75">
        <v>35</v>
      </c>
      <c r="B75">
        <v>12</v>
      </c>
      <c r="C75" t="s">
        <v>123</v>
      </c>
      <c r="D75">
        <v>1</v>
      </c>
      <c r="E75">
        <v>1</v>
      </c>
      <c r="F75">
        <v>250000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1</v>
      </c>
      <c r="R75">
        <v>250000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ht="12.75">
      <c r="A76">
        <v>11</v>
      </c>
      <c r="B76">
        <v>12</v>
      </c>
      <c r="C76" t="s">
        <v>124</v>
      </c>
      <c r="D76">
        <v>2</v>
      </c>
      <c r="E76">
        <v>2</v>
      </c>
      <c r="F76">
        <v>375000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</v>
      </c>
      <c r="Q76">
        <v>2</v>
      </c>
      <c r="R76">
        <v>375000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ht="12.75">
      <c r="A77">
        <v>29</v>
      </c>
      <c r="B77">
        <v>12</v>
      </c>
      <c r="C77" t="s">
        <v>125</v>
      </c>
      <c r="D77">
        <v>8</v>
      </c>
      <c r="E77">
        <v>8</v>
      </c>
      <c r="F77">
        <v>1067747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8</v>
      </c>
      <c r="Q77">
        <v>8</v>
      </c>
      <c r="R77">
        <v>1067747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ht="12.75">
      <c r="A78">
        <v>31</v>
      </c>
      <c r="B78">
        <v>12</v>
      </c>
      <c r="C78" t="s">
        <v>126</v>
      </c>
      <c r="D78">
        <v>8</v>
      </c>
      <c r="E78">
        <v>8</v>
      </c>
      <c r="F78">
        <v>2473104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146</v>
      </c>
      <c r="O78">
        <v>15244917</v>
      </c>
      <c r="P78">
        <v>8</v>
      </c>
      <c r="Q78">
        <v>8</v>
      </c>
      <c r="R78">
        <v>2473104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146</v>
      </c>
      <c r="AA78">
        <v>15244917</v>
      </c>
    </row>
    <row r="79" spans="1:27" ht="12.75">
      <c r="A79">
        <v>45</v>
      </c>
      <c r="B79">
        <v>0</v>
      </c>
      <c r="C79" t="s">
        <v>127</v>
      </c>
      <c r="D79">
        <v>49</v>
      </c>
      <c r="E79">
        <v>49</v>
      </c>
      <c r="F79">
        <v>5012702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136</v>
      </c>
      <c r="O79">
        <v>18584129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ht="12.75">
      <c r="A80">
        <v>19</v>
      </c>
      <c r="B80">
        <v>12</v>
      </c>
      <c r="C80" t="s">
        <v>128</v>
      </c>
      <c r="D80">
        <v>2</v>
      </c>
      <c r="E80">
        <v>2</v>
      </c>
      <c r="F80">
        <v>300000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</v>
      </c>
      <c r="Q80">
        <v>2</v>
      </c>
      <c r="R80">
        <v>300000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ht="12.75">
      <c r="A81">
        <v>43</v>
      </c>
      <c r="B81">
        <v>12</v>
      </c>
      <c r="C81" t="s">
        <v>129</v>
      </c>
      <c r="D81">
        <v>1</v>
      </c>
      <c r="E81">
        <v>1</v>
      </c>
      <c r="F81">
        <v>189000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1</v>
      </c>
      <c r="R81">
        <v>189000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ht="12.75">
      <c r="A82">
        <v>45</v>
      </c>
      <c r="B82">
        <v>12</v>
      </c>
      <c r="C82" t="s">
        <v>130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ht="12.75">
      <c r="A83">
        <v>43</v>
      </c>
      <c r="B83">
        <v>12</v>
      </c>
      <c r="C83" t="s">
        <v>131</v>
      </c>
      <c r="D83">
        <v>1</v>
      </c>
      <c r="E83">
        <v>1</v>
      </c>
      <c r="F83">
        <v>357000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1</v>
      </c>
      <c r="R83">
        <v>357000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ht="12.75">
      <c r="A84">
        <v>47</v>
      </c>
      <c r="B84">
        <v>12</v>
      </c>
      <c r="C84" t="s">
        <v>132</v>
      </c>
      <c r="D84">
        <v>3</v>
      </c>
      <c r="E84">
        <v>3</v>
      </c>
      <c r="F84">
        <v>369470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3</v>
      </c>
      <c r="Q84">
        <v>3</v>
      </c>
      <c r="R84">
        <v>369470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ht="12.75">
      <c r="A85">
        <v>39</v>
      </c>
      <c r="B85">
        <v>12</v>
      </c>
      <c r="C85" t="s">
        <v>133</v>
      </c>
      <c r="D85">
        <v>33</v>
      </c>
      <c r="E85">
        <v>33</v>
      </c>
      <c r="F85">
        <v>8212299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33</v>
      </c>
      <c r="Q85">
        <v>33</v>
      </c>
      <c r="R85">
        <v>8212299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ht="12.75">
      <c r="A86">
        <v>37</v>
      </c>
      <c r="B86">
        <v>12</v>
      </c>
      <c r="C86" t="s">
        <v>134</v>
      </c>
      <c r="D86">
        <v>444</v>
      </c>
      <c r="E86">
        <v>444</v>
      </c>
      <c r="F86">
        <v>77990598</v>
      </c>
      <c r="G86">
        <v>2</v>
      </c>
      <c r="H86">
        <v>4</v>
      </c>
      <c r="I86">
        <v>338346</v>
      </c>
      <c r="J86">
        <v>0</v>
      </c>
      <c r="K86">
        <v>0</v>
      </c>
      <c r="L86">
        <v>0</v>
      </c>
      <c r="M86">
        <v>4</v>
      </c>
      <c r="N86">
        <v>70</v>
      </c>
      <c r="O86">
        <v>5096366</v>
      </c>
      <c r="P86">
        <v>444</v>
      </c>
      <c r="Q86">
        <v>444</v>
      </c>
      <c r="R86">
        <v>77990598</v>
      </c>
      <c r="S86">
        <v>2</v>
      </c>
      <c r="T86">
        <v>4</v>
      </c>
      <c r="U86">
        <v>338346</v>
      </c>
      <c r="V86">
        <v>0</v>
      </c>
      <c r="W86">
        <v>0</v>
      </c>
      <c r="X86">
        <v>0</v>
      </c>
      <c r="Y86">
        <v>4</v>
      </c>
      <c r="Z86">
        <v>70</v>
      </c>
      <c r="AA86">
        <v>5096366</v>
      </c>
    </row>
    <row r="87" spans="1:27" ht="12.75">
      <c r="A87">
        <v>41</v>
      </c>
      <c r="B87">
        <v>12</v>
      </c>
      <c r="C87" t="s">
        <v>135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ht="12.75">
      <c r="A88">
        <v>35</v>
      </c>
      <c r="B88">
        <v>12</v>
      </c>
      <c r="C88" t="s">
        <v>136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ht="12.75">
      <c r="A89">
        <v>41</v>
      </c>
      <c r="B89">
        <v>0</v>
      </c>
      <c r="C89" t="s">
        <v>137</v>
      </c>
      <c r="D89">
        <v>83</v>
      </c>
      <c r="E89">
        <v>83</v>
      </c>
      <c r="F89">
        <v>22005891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ht="12.75">
      <c r="A90">
        <v>35</v>
      </c>
      <c r="B90">
        <v>0</v>
      </c>
      <c r="C90" t="s">
        <v>166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ht="12.75">
      <c r="A91">
        <v>41</v>
      </c>
      <c r="B91">
        <v>12</v>
      </c>
      <c r="C91" t="s">
        <v>138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ht="12.75">
      <c r="A92">
        <v>19</v>
      </c>
      <c r="B92">
        <v>12</v>
      </c>
      <c r="C92" t="s">
        <v>139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ht="12.75">
      <c r="A93">
        <v>43</v>
      </c>
      <c r="B93">
        <v>12</v>
      </c>
      <c r="C93" t="s">
        <v>140</v>
      </c>
      <c r="D93">
        <v>123</v>
      </c>
      <c r="E93">
        <v>123</v>
      </c>
      <c r="F93">
        <v>33751059</v>
      </c>
      <c r="G93">
        <v>4</v>
      </c>
      <c r="H93">
        <v>8</v>
      </c>
      <c r="I93">
        <v>975000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123</v>
      </c>
      <c r="Q93">
        <v>123</v>
      </c>
      <c r="R93">
        <v>33751059</v>
      </c>
      <c r="S93">
        <v>4</v>
      </c>
      <c r="T93">
        <v>8</v>
      </c>
      <c r="U93">
        <v>975000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ht="12.75">
      <c r="A94">
        <v>1</v>
      </c>
      <c r="B94">
        <v>12</v>
      </c>
      <c r="C94" t="s">
        <v>141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ht="12.75">
      <c r="A95">
        <v>45</v>
      </c>
      <c r="B95">
        <v>12</v>
      </c>
      <c r="C95" t="s">
        <v>142</v>
      </c>
      <c r="D95">
        <v>101</v>
      </c>
      <c r="E95">
        <v>101</v>
      </c>
      <c r="F95">
        <v>19387051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101</v>
      </c>
      <c r="Q95">
        <v>101</v>
      </c>
      <c r="R95">
        <v>19387051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ht="12.75">
      <c r="A96">
        <v>45</v>
      </c>
      <c r="B96">
        <v>12</v>
      </c>
      <c r="C96" t="s">
        <v>143</v>
      </c>
      <c r="D96">
        <v>2</v>
      </c>
      <c r="E96">
        <v>2</v>
      </c>
      <c r="F96">
        <v>220000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2</v>
      </c>
      <c r="Q96">
        <v>2</v>
      </c>
      <c r="R96">
        <v>220000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ht="12.75">
      <c r="A97">
        <v>43</v>
      </c>
      <c r="B97">
        <v>12</v>
      </c>
      <c r="C97" t="s">
        <v>144</v>
      </c>
      <c r="D97">
        <v>1</v>
      </c>
      <c r="E97">
        <v>1</v>
      </c>
      <c r="F97">
        <v>70000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</v>
      </c>
      <c r="R97">
        <v>70000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ht="12.75">
      <c r="A98">
        <v>47</v>
      </c>
      <c r="B98">
        <v>12</v>
      </c>
      <c r="C98" t="s">
        <v>145</v>
      </c>
      <c r="D98">
        <v>98</v>
      </c>
      <c r="E98">
        <v>98</v>
      </c>
      <c r="F98">
        <v>24304991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98</v>
      </c>
      <c r="Q98">
        <v>98</v>
      </c>
      <c r="R98">
        <v>24304991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7"/>
  <sheetViews>
    <sheetView zoomScalePageLayoutView="0" workbookViewId="0" topLeftCell="A1">
      <selection activeCell="A1" sqref="A1:F22"/>
    </sheetView>
  </sheetViews>
  <sheetFormatPr defaultColWidth="9.140625" defaultRowHeight="12.75"/>
  <cols>
    <col min="1" max="1" width="6.8515625" style="0" bestFit="1" customWidth="1"/>
    <col min="2" max="2" width="11.00390625" style="0" bestFit="1" customWidth="1"/>
    <col min="3" max="3" width="38.7109375" style="0" bestFit="1" customWidth="1"/>
    <col min="4" max="5" width="11.7109375" style="0" customWidth="1"/>
  </cols>
  <sheetData>
    <row r="1" ht="12.75">
      <c r="E1" s="13"/>
    </row>
    <row r="4" ht="12.75">
      <c r="C4" s="13"/>
    </row>
    <row r="6" ht="12.75">
      <c r="C6" s="13"/>
    </row>
    <row r="7" ht="12.75">
      <c r="C7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Q209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6.8515625" style="0" customWidth="1"/>
    <col min="2" max="2" width="11.00390625" style="0" customWidth="1"/>
    <col min="3" max="3" width="38.7109375" style="0" bestFit="1" customWidth="1"/>
    <col min="4" max="4" width="6.8515625" style="8" bestFit="1" customWidth="1"/>
    <col min="5" max="5" width="7.7109375" style="8" bestFit="1" customWidth="1"/>
    <col min="6" max="6" width="10.28125" style="8" bestFit="1" customWidth="1"/>
    <col min="7" max="7" width="6.8515625" style="8" bestFit="1" customWidth="1"/>
    <col min="8" max="8" width="9.28125" style="8" bestFit="1" customWidth="1"/>
    <col min="9" max="9" width="10.28125" style="8" bestFit="1" customWidth="1"/>
    <col min="10" max="10" width="6.8515625" style="8" bestFit="1" customWidth="1"/>
    <col min="11" max="11" width="8.8515625" style="8" bestFit="1" customWidth="1"/>
    <col min="12" max="12" width="12.28125" style="8" bestFit="1" customWidth="1"/>
  </cols>
  <sheetData>
    <row r="4" ht="12.75">
      <c r="C4" s="13"/>
    </row>
    <row r="6" ht="12.75">
      <c r="C6" s="13"/>
    </row>
    <row r="7" ht="12.75">
      <c r="C7" s="13"/>
    </row>
    <row r="9" ht="12.75">
      <c r="C9" s="13"/>
    </row>
    <row r="10" ht="12.75">
      <c r="C10" s="13"/>
    </row>
    <row r="11" ht="12.75">
      <c r="C11" s="13"/>
    </row>
    <row r="12" ht="12.75">
      <c r="C12" s="13"/>
    </row>
    <row r="13" ht="12.75">
      <c r="C13" s="13"/>
    </row>
    <row r="14" ht="12.75">
      <c r="C14" s="13"/>
    </row>
    <row r="15" ht="12.75">
      <c r="C15" s="13"/>
    </row>
    <row r="16" ht="12.75">
      <c r="C16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83" spans="13:17" ht="12.75">
      <c r="M83" s="8"/>
      <c r="N83" s="8"/>
      <c r="O83" s="8"/>
      <c r="P83" s="8"/>
      <c r="Q83" s="8"/>
    </row>
    <row r="84" spans="13:17" ht="12.75">
      <c r="M84" s="8"/>
      <c r="N84" s="8"/>
      <c r="O84" s="8"/>
      <c r="P84" s="8"/>
      <c r="Q84" s="8"/>
    </row>
    <row r="155" spans="1:3" ht="12.75">
      <c r="A155" s="8"/>
      <c r="B155" s="8"/>
      <c r="C155" s="8"/>
    </row>
    <row r="156" spans="1:3" ht="12.75">
      <c r="A156" s="8"/>
      <c r="B156" s="8"/>
      <c r="C156" s="8"/>
    </row>
    <row r="157" spans="1:3" ht="12.75">
      <c r="A157" s="8"/>
      <c r="B157" s="8"/>
      <c r="C157" s="8"/>
    </row>
    <row r="158" spans="1:3" ht="12.75">
      <c r="A158" s="8"/>
      <c r="B158" s="8"/>
      <c r="C158" s="8"/>
    </row>
    <row r="159" spans="1:3" ht="12.75">
      <c r="A159" s="8"/>
      <c r="B159" s="8"/>
      <c r="C159" s="8"/>
    </row>
    <row r="160" spans="1:3" ht="12.75">
      <c r="A160" s="8"/>
      <c r="B160" s="8"/>
      <c r="C160" s="8"/>
    </row>
    <row r="161" spans="1:3" ht="12.75">
      <c r="A161" s="8"/>
      <c r="B161" s="8"/>
      <c r="C161" s="8"/>
    </row>
    <row r="162" spans="1:3" ht="12.75">
      <c r="A162" s="8"/>
      <c r="B162" s="8"/>
      <c r="C162" s="8"/>
    </row>
    <row r="163" spans="1:3" ht="12.75">
      <c r="A163" s="8"/>
      <c r="B163" s="8"/>
      <c r="C163" s="8"/>
    </row>
    <row r="164" spans="1:3" ht="12.75">
      <c r="A164" s="8"/>
      <c r="B164" s="8"/>
      <c r="C164" s="8"/>
    </row>
    <row r="165" spans="1:3" ht="12.75">
      <c r="A165" s="8"/>
      <c r="B165" s="8"/>
      <c r="C165" s="8"/>
    </row>
    <row r="166" spans="1:3" ht="12.75">
      <c r="A166" s="8"/>
      <c r="B166" s="8"/>
      <c r="C166" s="8"/>
    </row>
    <row r="167" spans="1:3" ht="12.75">
      <c r="A167" s="8"/>
      <c r="B167" s="8"/>
      <c r="C167" s="8"/>
    </row>
    <row r="168" spans="1:3" ht="12.75">
      <c r="A168" s="8"/>
      <c r="B168" s="8"/>
      <c r="C168" s="8"/>
    </row>
    <row r="169" spans="1:3" ht="12.75">
      <c r="A169" s="8"/>
      <c r="B169" s="8"/>
      <c r="C169" s="8"/>
    </row>
    <row r="170" spans="1:3" ht="12.75">
      <c r="A170" s="8"/>
      <c r="B170" s="8"/>
      <c r="C170" s="8"/>
    </row>
    <row r="171" spans="1:3" ht="12.75">
      <c r="A171" s="8"/>
      <c r="B171" s="8"/>
      <c r="C171" s="8"/>
    </row>
    <row r="172" spans="1:3" ht="12.75">
      <c r="A172" s="8"/>
      <c r="B172" s="8"/>
      <c r="C172" s="8"/>
    </row>
    <row r="173" spans="1:3" ht="12.75">
      <c r="A173" s="8"/>
      <c r="B173" s="8"/>
      <c r="C173" s="8"/>
    </row>
    <row r="174" spans="1:3" ht="12.75">
      <c r="A174" s="8"/>
      <c r="B174" s="8"/>
      <c r="C174" s="8"/>
    </row>
    <row r="175" spans="1:3" ht="12.75">
      <c r="A175" s="8"/>
      <c r="B175" s="8"/>
      <c r="C175" s="8"/>
    </row>
    <row r="176" spans="1:3" ht="12.75">
      <c r="A176" s="8"/>
      <c r="B176" s="8"/>
      <c r="C176" s="8"/>
    </row>
    <row r="177" spans="1:3" ht="12.75">
      <c r="A177" s="8"/>
      <c r="B177" s="8"/>
      <c r="C177" s="8"/>
    </row>
    <row r="178" spans="1:3" ht="12.75">
      <c r="A178" s="8"/>
      <c r="B178" s="8"/>
      <c r="C178" s="8"/>
    </row>
    <row r="179" spans="1:3" ht="12.75">
      <c r="A179" s="8"/>
      <c r="B179" s="8"/>
      <c r="C179" s="8"/>
    </row>
    <row r="180" spans="1:3" ht="12.75">
      <c r="A180" s="8"/>
      <c r="B180" s="8"/>
      <c r="C180" s="8"/>
    </row>
    <row r="181" spans="1:3" ht="12.75">
      <c r="A181" s="8"/>
      <c r="B181" s="8"/>
      <c r="C181" s="8"/>
    </row>
    <row r="182" spans="1:3" ht="12.75">
      <c r="A182" s="8"/>
      <c r="B182" s="8"/>
      <c r="C182" s="8"/>
    </row>
    <row r="183" spans="1:3" ht="12.75">
      <c r="A183" s="8"/>
      <c r="B183" s="8"/>
      <c r="C183" s="8"/>
    </row>
    <row r="184" spans="1:3" ht="12.75">
      <c r="A184" s="8"/>
      <c r="B184" s="8"/>
      <c r="C184" s="8"/>
    </row>
    <row r="185" spans="1:3" ht="12.75">
      <c r="A185" s="8"/>
      <c r="B185" s="8"/>
      <c r="C185" s="8"/>
    </row>
    <row r="186" spans="1:3" ht="12.75">
      <c r="A186" s="8"/>
      <c r="B186" s="8"/>
      <c r="C186" s="8"/>
    </row>
    <row r="187" spans="1:3" ht="12.75">
      <c r="A187" s="8"/>
      <c r="B187" s="8"/>
      <c r="C187" s="8"/>
    </row>
    <row r="188" spans="1:3" ht="12.75">
      <c r="A188" s="8"/>
      <c r="B188" s="8"/>
      <c r="C188" s="8"/>
    </row>
    <row r="189" spans="1:3" ht="12.75">
      <c r="A189" s="8"/>
      <c r="B189" s="8"/>
      <c r="C189" s="8"/>
    </row>
    <row r="190" spans="1:3" ht="12.75">
      <c r="A190" s="8"/>
      <c r="B190" s="8"/>
      <c r="C190" s="8"/>
    </row>
    <row r="191" spans="1:3" ht="12.75">
      <c r="A191" s="8"/>
      <c r="B191" s="8"/>
      <c r="C191" s="8"/>
    </row>
    <row r="192" spans="1:3" ht="12.75">
      <c r="A192" s="8"/>
      <c r="B192" s="8"/>
      <c r="C192" s="8"/>
    </row>
    <row r="193" spans="1:3" ht="12.75">
      <c r="A193" s="8"/>
      <c r="B193" s="8"/>
      <c r="C193" s="8"/>
    </row>
    <row r="194" spans="1:3" ht="12.75">
      <c r="A194" s="8"/>
      <c r="B194" s="8"/>
      <c r="C194" s="8"/>
    </row>
    <row r="195" spans="1:3" ht="12.75">
      <c r="A195" s="8"/>
      <c r="B195" s="8"/>
      <c r="C195" s="8"/>
    </row>
    <row r="196" spans="1:3" ht="12.75">
      <c r="A196" s="8"/>
      <c r="B196" s="8"/>
      <c r="C196" s="8"/>
    </row>
    <row r="197" spans="1:3" ht="12.75">
      <c r="A197" s="8"/>
      <c r="B197" s="8"/>
      <c r="C197" s="8"/>
    </row>
    <row r="198" spans="1:3" ht="12.75">
      <c r="A198" s="8"/>
      <c r="B198" s="8"/>
      <c r="C198" s="8"/>
    </row>
    <row r="199" spans="1:3" ht="12.75">
      <c r="A199" s="8"/>
      <c r="B199" s="8"/>
      <c r="C199" s="8"/>
    </row>
    <row r="200" spans="1:3" ht="12.75">
      <c r="A200" s="8"/>
      <c r="B200" s="8"/>
      <c r="C200" s="8"/>
    </row>
    <row r="201" spans="1:3" ht="12.75">
      <c r="A201" s="8"/>
      <c r="B201" s="8"/>
      <c r="C201" s="8"/>
    </row>
    <row r="202" spans="1:3" ht="12.75">
      <c r="A202" s="8"/>
      <c r="B202" s="8"/>
      <c r="C202" s="8"/>
    </row>
    <row r="203" spans="1:3" ht="12.75">
      <c r="A203" s="8"/>
      <c r="B203" s="8"/>
      <c r="C203" s="8"/>
    </row>
    <row r="204" spans="1:3" ht="12.75">
      <c r="A204" s="8"/>
      <c r="B204" s="8"/>
      <c r="C204" s="8"/>
    </row>
    <row r="205" spans="1:3" ht="12.75">
      <c r="A205" s="8"/>
      <c r="B205" s="8"/>
      <c r="C205" s="8"/>
    </row>
    <row r="206" spans="1:3" ht="12.75">
      <c r="A206" s="8"/>
      <c r="B206" s="8"/>
      <c r="C206" s="8"/>
    </row>
    <row r="207" spans="1:3" ht="12.75">
      <c r="A207" s="8"/>
      <c r="B207" s="8"/>
      <c r="C207" s="8"/>
    </row>
    <row r="208" spans="1:3" ht="12.75">
      <c r="A208" s="8"/>
      <c r="B208" s="8"/>
      <c r="C208" s="8"/>
    </row>
    <row r="209" spans="1:3" ht="12.75">
      <c r="A209" s="8"/>
      <c r="B209" s="8"/>
      <c r="C209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achen</cp:lastModifiedBy>
  <cp:lastPrinted>2009-06-01T18:53:04Z</cp:lastPrinted>
  <dcterms:created xsi:type="dcterms:W3CDTF">2007-05-08T18:44:11Z</dcterms:created>
  <dcterms:modified xsi:type="dcterms:W3CDTF">2009-06-01T18:53:25Z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-1256680261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JAsh@mdp.state.md.us</vt:lpwstr>
  </property>
  <property fmtid="{D5CDD505-2E9C-101B-9397-08002B2CF9AE}" pid="6" name="_AuthorEmailDisplayName">
    <vt:lpwstr>J Ash</vt:lpwstr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Installer, sp19</vt:lpwstr>
  </property>
  <property fmtid="{D5CDD505-2E9C-101B-9397-08002B2CF9AE}" pid="9" name="display_urn:schemas-microsoft-com:office:office#Author">
    <vt:lpwstr>Installer, sp19</vt:lpwstr>
  </property>
</Properties>
</file>