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dkeju\Desktop\AG Census 2022\Sales\Website\Tables Current (2022) Dollars\Website\"/>
    </mc:Choice>
  </mc:AlternateContent>
  <xr:revisionPtr revIDLastSave="0" documentId="13_ncr:1_{9CFE0889-FE6C-44B3-81E1-33DCFFCE0C68}" xr6:coauthVersionLast="47" xr6:coauthVersionMax="47" xr10:uidLastSave="{00000000-0000-0000-0000-000000000000}"/>
  <bookViews>
    <workbookView xWindow="30765" yWindow="150" windowWidth="24450" windowHeight="14805" xr2:uid="{BE6F3C38-B34F-4AE1-BE64-FB4BD4BB93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1" l="1"/>
  <c r="S50" i="1" s="1"/>
  <c r="Q50" i="1"/>
  <c r="L50" i="1"/>
  <c r="K50" i="1"/>
  <c r="P50" i="1" s="1"/>
  <c r="R49" i="1"/>
  <c r="S49" i="1" s="1"/>
  <c r="L49" i="1"/>
  <c r="Q49" i="1" s="1"/>
  <c r="K49" i="1"/>
  <c r="P49" i="1" s="1"/>
  <c r="S48" i="1"/>
  <c r="R48" i="1"/>
  <c r="Q48" i="1"/>
  <c r="L48" i="1"/>
  <c r="K48" i="1"/>
  <c r="P48" i="1" s="1"/>
  <c r="R47" i="1"/>
  <c r="S47" i="1" s="1"/>
  <c r="L47" i="1"/>
  <c r="Q47" i="1" s="1"/>
  <c r="K47" i="1"/>
  <c r="P47" i="1" s="1"/>
  <c r="S46" i="1"/>
  <c r="R46" i="1"/>
  <c r="Q46" i="1"/>
  <c r="L46" i="1"/>
  <c r="P45" i="1"/>
  <c r="K45" i="1"/>
  <c r="G45" i="1"/>
  <c r="R45" i="1" s="1"/>
  <c r="S45" i="1" s="1"/>
  <c r="S44" i="1"/>
  <c r="R44" i="1"/>
  <c r="Q44" i="1"/>
  <c r="L44" i="1"/>
  <c r="S43" i="1"/>
  <c r="R43" i="1"/>
  <c r="Q43" i="1"/>
  <c r="L43" i="1"/>
  <c r="K43" i="1"/>
  <c r="P43" i="1" s="1"/>
  <c r="R42" i="1"/>
  <c r="S42" i="1" s="1"/>
  <c r="Q42" i="1"/>
  <c r="P42" i="1"/>
  <c r="L42" i="1"/>
  <c r="K42" i="1"/>
  <c r="S41" i="1"/>
  <c r="R41" i="1"/>
  <c r="Q41" i="1"/>
  <c r="L41" i="1"/>
  <c r="K41" i="1"/>
  <c r="P41" i="1" s="1"/>
  <c r="R40" i="1"/>
  <c r="S40" i="1" s="1"/>
  <c r="Q40" i="1"/>
  <c r="P40" i="1"/>
  <c r="L40" i="1"/>
  <c r="K40" i="1"/>
  <c r="S39" i="1"/>
  <c r="R39" i="1"/>
  <c r="Q39" i="1"/>
  <c r="L39" i="1"/>
  <c r="K39" i="1"/>
  <c r="P39" i="1" s="1"/>
  <c r="S38" i="1"/>
  <c r="R38" i="1"/>
  <c r="Q38" i="1"/>
  <c r="L38" i="1"/>
  <c r="R37" i="1"/>
  <c r="S37" i="1" s="1"/>
  <c r="P37" i="1"/>
  <c r="K37" i="1"/>
  <c r="G37" i="1"/>
  <c r="L37" i="1" s="1"/>
  <c r="Q37" i="1" s="1"/>
  <c r="S36" i="1"/>
  <c r="R36" i="1"/>
  <c r="Q36" i="1"/>
  <c r="L36" i="1"/>
  <c r="S35" i="1"/>
  <c r="R35" i="1"/>
  <c r="Q35" i="1"/>
  <c r="P35" i="1"/>
  <c r="L35" i="1"/>
  <c r="K35" i="1"/>
  <c r="R34" i="1"/>
  <c r="S34" i="1" s="1"/>
  <c r="L34" i="1"/>
  <c r="Q34" i="1" s="1"/>
  <c r="K34" i="1"/>
  <c r="P34" i="1" s="1"/>
  <c r="S33" i="1"/>
  <c r="R33" i="1"/>
  <c r="Q33" i="1"/>
  <c r="P33" i="1"/>
  <c r="L33" i="1"/>
  <c r="K33" i="1"/>
  <c r="S32" i="1"/>
  <c r="R32" i="1"/>
  <c r="Q32" i="1"/>
  <c r="L32" i="1"/>
  <c r="R31" i="1"/>
  <c r="S31" i="1" s="1"/>
  <c r="Q31" i="1"/>
  <c r="P31" i="1"/>
  <c r="L31" i="1"/>
  <c r="K31" i="1"/>
  <c r="G31" i="1"/>
  <c r="S30" i="1"/>
  <c r="R30" i="1"/>
  <c r="Q30" i="1"/>
  <c r="L30" i="1"/>
  <c r="S29" i="1"/>
  <c r="R29" i="1"/>
  <c r="Q29" i="1"/>
  <c r="P29" i="1"/>
  <c r="L29" i="1"/>
  <c r="K29" i="1"/>
  <c r="S28" i="1"/>
  <c r="R28" i="1"/>
  <c r="L28" i="1"/>
  <c r="Q28" i="1" s="1"/>
  <c r="K28" i="1"/>
  <c r="P28" i="1" s="1"/>
  <c r="S27" i="1"/>
  <c r="R27" i="1"/>
  <c r="Q27" i="1"/>
  <c r="P27" i="1"/>
  <c r="L27" i="1"/>
  <c r="K27" i="1"/>
  <c r="S26" i="1"/>
  <c r="R26" i="1"/>
  <c r="Q26" i="1"/>
  <c r="L26" i="1"/>
  <c r="L25" i="1"/>
  <c r="Q25" i="1" s="1"/>
  <c r="K25" i="1"/>
  <c r="P25" i="1" s="1"/>
  <c r="G25" i="1"/>
  <c r="R25" i="1" s="1"/>
  <c r="S25" i="1" s="1"/>
  <c r="S24" i="1"/>
  <c r="R24" i="1"/>
  <c r="Q24" i="1"/>
  <c r="L24" i="1"/>
  <c r="R23" i="1"/>
  <c r="S23" i="1" s="1"/>
  <c r="L23" i="1"/>
  <c r="Q23" i="1" s="1"/>
  <c r="K23" i="1"/>
  <c r="P23" i="1" s="1"/>
  <c r="S22" i="1"/>
  <c r="R22" i="1"/>
  <c r="Q22" i="1"/>
  <c r="P22" i="1"/>
  <c r="L22" i="1"/>
  <c r="K22" i="1"/>
  <c r="R21" i="1"/>
  <c r="S21" i="1" s="1"/>
  <c r="L21" i="1"/>
  <c r="Q21" i="1" s="1"/>
  <c r="K21" i="1"/>
  <c r="P21" i="1" s="1"/>
  <c r="S20" i="1"/>
  <c r="R20" i="1"/>
  <c r="Q20" i="1"/>
  <c r="L20" i="1"/>
  <c r="K19" i="1"/>
  <c r="P19" i="1" s="1"/>
  <c r="G19" i="1"/>
  <c r="R19" i="1" s="1"/>
  <c r="S19" i="1" s="1"/>
  <c r="R16" i="1"/>
  <c r="S16" i="1" s="1"/>
  <c r="Q16" i="1"/>
  <c r="P16" i="1"/>
  <c r="L16" i="1"/>
  <c r="K16" i="1"/>
  <c r="S15" i="1"/>
  <c r="R15" i="1"/>
  <c r="L15" i="1"/>
  <c r="Q15" i="1" s="1"/>
  <c r="K15" i="1"/>
  <c r="P15" i="1" s="1"/>
  <c r="R14" i="1"/>
  <c r="S14" i="1" s="1"/>
  <c r="Q14" i="1"/>
  <c r="P14" i="1"/>
  <c r="L14" i="1"/>
  <c r="K14" i="1"/>
  <c r="S13" i="1"/>
  <c r="R13" i="1"/>
  <c r="L13" i="1"/>
  <c r="Q13" i="1" s="1"/>
  <c r="K13" i="1"/>
  <c r="P13" i="1" s="1"/>
  <c r="R12" i="1"/>
  <c r="S12" i="1" s="1"/>
  <c r="Q12" i="1"/>
  <c r="P12" i="1"/>
  <c r="L12" i="1"/>
  <c r="K12" i="1"/>
  <c r="S11" i="1"/>
  <c r="R11" i="1"/>
  <c r="Q11" i="1"/>
  <c r="L11" i="1"/>
  <c r="Q10" i="1"/>
  <c r="P10" i="1"/>
  <c r="L10" i="1"/>
  <c r="K10" i="1"/>
  <c r="G10" i="1"/>
  <c r="R10" i="1" s="1"/>
  <c r="S10" i="1" s="1"/>
  <c r="R8" i="1"/>
  <c r="S8" i="1" s="1"/>
  <c r="L8" i="1"/>
  <c r="Q8" i="1" s="1"/>
  <c r="K8" i="1"/>
  <c r="P8" i="1" s="1"/>
  <c r="L19" i="1" l="1"/>
  <c r="Q19" i="1" s="1"/>
  <c r="L45" i="1"/>
  <c r="Q45" i="1" s="1"/>
</calcChain>
</file>

<file path=xl/sharedStrings.xml><?xml version="1.0" encoding="utf-8"?>
<sst xmlns="http://schemas.openxmlformats.org/spreadsheetml/2006/main" count="120" uniqueCount="44">
  <si>
    <t>Percent</t>
  </si>
  <si>
    <t>Change</t>
  </si>
  <si>
    <t>2002-2007</t>
  </si>
  <si>
    <t>2007-2012</t>
  </si>
  <si>
    <t>2012-2017</t>
  </si>
  <si>
    <t>2017-2022</t>
  </si>
  <si>
    <t>2002-2022</t>
  </si>
  <si>
    <t>---------------</t>
  </si>
  <si>
    <t>MARYLAND</t>
  </si>
  <si>
    <t/>
  </si>
  <si>
    <t>BALTIMORE REGION</t>
  </si>
  <si>
    <t>Anne Arundel County</t>
  </si>
  <si>
    <t>Baltimore County</t>
  </si>
  <si>
    <t>Carroll County</t>
  </si>
  <si>
    <t>Harford County</t>
  </si>
  <si>
    <t>Howard County</t>
  </si>
  <si>
    <t>Baltimore City</t>
  </si>
  <si>
    <t>------</t>
  </si>
  <si>
    <t>WASHINGTON SUBURBAN REGION</t>
  </si>
  <si>
    <t>Frederick County</t>
  </si>
  <si>
    <t>Montgomery County</t>
  </si>
  <si>
    <t>Prince George's County</t>
  </si>
  <si>
    <t>SOUTHERN MARYLAND REGION</t>
  </si>
  <si>
    <t>Calvert County</t>
  </si>
  <si>
    <t>Charles County</t>
  </si>
  <si>
    <t>St. Mary's County</t>
  </si>
  <si>
    <t>WESTERN MARYLAND REGION</t>
  </si>
  <si>
    <t>Allegany County</t>
  </si>
  <si>
    <t>Garrett County</t>
  </si>
  <si>
    <t>Washington County</t>
  </si>
  <si>
    <t>UPPER EASTERN SHORE REGION</t>
  </si>
  <si>
    <t>Caroline County</t>
  </si>
  <si>
    <t>Cecil County</t>
  </si>
  <si>
    <t>Kent County</t>
  </si>
  <si>
    <t>Queen Anne's County</t>
  </si>
  <si>
    <t>Talbot County</t>
  </si>
  <si>
    <t>LOWER EASTERN SHORE REGION</t>
  </si>
  <si>
    <t>Dorchester County</t>
  </si>
  <si>
    <t>Somerset County</t>
  </si>
  <si>
    <t>Wicomico County</t>
  </si>
  <si>
    <t>Worcester County</t>
  </si>
  <si>
    <t>Prepared by the Maryland Department of Planning, April 2024</t>
  </si>
  <si>
    <t>Extracted from; 2002, 2007, 2012, 2017, and 2024 Census of Agriculture.</t>
  </si>
  <si>
    <t>Table 4. Estimated Average Market Value of Land and Buildings Per Acre for Maryland and its Jurisdictions (Current 2022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</si>
</sst>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0.0%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3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7" xfId="0" applyFont="1" applyBorder="1" applyAlignment="1">
      <alignment horizontal="right"/>
    </xf>
    <xf numFmtId="0" fontId="3" fillId="0" borderId="8" xfId="0" applyFont="1" applyBorder="1" applyAlignment="1">
      <alignment horizontal="right"/>
    </xf>
    <xf numFmtId="0" fontId="3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3" fillId="0" borderId="8" xfId="0" quotePrefix="1" applyFont="1" applyBorder="1" applyAlignment="1">
      <alignment horizontal="right"/>
    </xf>
    <xf numFmtId="0" fontId="3" fillId="0" borderId="9" xfId="0" applyFont="1" applyBorder="1"/>
    <xf numFmtId="164" fontId="3" fillId="0" borderId="1" xfId="0" applyNumberFormat="1" applyFont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5" fontId="3" fillId="0" borderId="2" xfId="0" applyNumberFormat="1" applyFont="1" applyBorder="1" applyAlignment="1">
      <alignment horizontal="right"/>
    </xf>
    <xf numFmtId="165" fontId="3" fillId="0" borderId="3" xfId="0" applyNumberFormat="1" applyFont="1" applyBorder="1" applyAlignment="1">
      <alignment horizontal="right"/>
    </xf>
    <xf numFmtId="164" fontId="0" fillId="0" borderId="0" xfId="0" applyNumberFormat="1"/>
    <xf numFmtId="0" fontId="0" fillId="0" borderId="10" xfId="0" applyBorder="1"/>
    <xf numFmtId="164" fontId="0" fillId="0" borderId="4" xfId="0" applyNumberFormat="1" applyBorder="1" applyAlignment="1">
      <alignment horizontal="right"/>
    </xf>
    <xf numFmtId="164" fontId="0" fillId="0" borderId="0" xfId="0" applyNumberFormat="1" applyAlignment="1">
      <alignment horizontal="right"/>
    </xf>
    <xf numFmtId="164" fontId="0" fillId="0" borderId="8" xfId="0" applyNumberFormat="1" applyBorder="1" applyAlignment="1">
      <alignment horizontal="right"/>
    </xf>
    <xf numFmtId="164" fontId="3" fillId="0" borderId="0" xfId="0" applyNumberFormat="1" applyFont="1" applyAlignment="1">
      <alignment horizontal="right"/>
    </xf>
    <xf numFmtId="164" fontId="3" fillId="0" borderId="8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8" xfId="0" applyBorder="1" applyAlignment="1">
      <alignment horizontal="right"/>
    </xf>
    <xf numFmtId="0" fontId="3" fillId="0" borderId="10" xfId="0" applyFont="1" applyBorder="1"/>
    <xf numFmtId="164" fontId="3" fillId="0" borderId="4" xfId="0" applyNumberFormat="1" applyFont="1" applyBorder="1" applyAlignment="1">
      <alignment horizontal="right"/>
    </xf>
    <xf numFmtId="3" fontId="3" fillId="0" borderId="4" xfId="0" applyNumberFormat="1" applyFont="1" applyBorder="1"/>
    <xf numFmtId="3" fontId="3" fillId="0" borderId="4" xfId="0" applyNumberFormat="1" applyFont="1" applyBorder="1" applyAlignment="1">
      <alignment horizontal="right"/>
    </xf>
    <xf numFmtId="165" fontId="3" fillId="0" borderId="0" xfId="0" applyNumberFormat="1" applyFont="1" applyAlignment="1">
      <alignment horizontal="right"/>
    </xf>
    <xf numFmtId="165" fontId="3" fillId="0" borderId="8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164" fontId="4" fillId="0" borderId="8" xfId="0" applyNumberFormat="1" applyFont="1" applyBorder="1" applyAlignment="1">
      <alignment horizontal="right"/>
    </xf>
    <xf numFmtId="3" fontId="4" fillId="0" borderId="4" xfId="0" applyNumberFormat="1" applyFont="1" applyBorder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8" xfId="0" applyNumberFormat="1" applyFont="1" applyBorder="1" applyAlignment="1">
      <alignment horizontal="right"/>
    </xf>
    <xf numFmtId="164" fontId="4" fillId="0" borderId="4" xfId="0" applyNumberFormat="1" applyFont="1" applyBorder="1" applyAlignment="1">
      <alignment horizontal="right"/>
    </xf>
    <xf numFmtId="3" fontId="0" fillId="0" borderId="4" xfId="0" applyNumberFormat="1" applyBorder="1" applyAlignment="1">
      <alignment horizontal="right"/>
    </xf>
    <xf numFmtId="0" fontId="0" fillId="0" borderId="4" xfId="0" applyBorder="1" applyAlignment="1">
      <alignment horizontal="center"/>
    </xf>
    <xf numFmtId="165" fontId="0" fillId="0" borderId="0" xfId="1" applyNumberFormat="1" applyFont="1" applyBorder="1" applyAlignment="1">
      <alignment horizontal="right"/>
    </xf>
    <xf numFmtId="0" fontId="0" fillId="0" borderId="11" xfId="0" applyBorder="1"/>
    <xf numFmtId="164" fontId="0" fillId="0" borderId="12" xfId="0" applyNumberFormat="1" applyBorder="1" applyAlignment="1">
      <alignment horizontal="right"/>
    </xf>
    <xf numFmtId="164" fontId="0" fillId="0" borderId="13" xfId="0" applyNumberFormat="1" applyBorder="1" applyAlignment="1">
      <alignment horizontal="right"/>
    </xf>
    <xf numFmtId="164" fontId="0" fillId="0" borderId="14" xfId="0" applyNumberFormat="1" applyBorder="1" applyAlignment="1">
      <alignment horizontal="right"/>
    </xf>
    <xf numFmtId="0" fontId="0" fillId="0" borderId="12" xfId="0" applyBorder="1" applyAlignment="1">
      <alignment horizontal="right"/>
    </xf>
    <xf numFmtId="164" fontId="4" fillId="0" borderId="13" xfId="0" applyNumberFormat="1" applyFont="1" applyBorder="1" applyAlignment="1">
      <alignment horizontal="right"/>
    </xf>
    <xf numFmtId="164" fontId="4" fillId="0" borderId="14" xfId="0" applyNumberFormat="1" applyFont="1" applyBorder="1" applyAlignment="1">
      <alignment horizontal="right"/>
    </xf>
    <xf numFmtId="3" fontId="4" fillId="0" borderId="12" xfId="0" applyNumberFormat="1" applyFont="1" applyBorder="1" applyAlignment="1">
      <alignment horizontal="right"/>
    </xf>
    <xf numFmtId="165" fontId="4" fillId="0" borderId="13" xfId="0" applyNumberFormat="1" applyFont="1" applyBorder="1" applyAlignment="1">
      <alignment horizontal="right"/>
    </xf>
    <xf numFmtId="165" fontId="4" fillId="0" borderId="14" xfId="0" applyNumberFormat="1" applyFont="1" applyBorder="1" applyAlignment="1">
      <alignment horizontal="right"/>
    </xf>
    <xf numFmtId="164" fontId="4" fillId="0" borderId="12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D560F9-5A3B-46DC-9F86-82B33E2756DC}">
  <dimension ref="B2:IS53"/>
  <sheetViews>
    <sheetView showGridLines="0" tabSelected="1" zoomScale="85" zoomScaleNormal="85" workbookViewId="0">
      <selection activeCell="K25" sqref="K25"/>
    </sheetView>
  </sheetViews>
  <sheetFormatPr defaultColWidth="9.140625" defaultRowHeight="15" x14ac:dyDescent="0.25"/>
  <cols>
    <col min="1" max="1" width="6.140625" customWidth="1"/>
    <col min="2" max="2" width="32.5703125" customWidth="1"/>
    <col min="3" max="7" width="10.28515625" customWidth="1"/>
    <col min="8" max="8" width="1.7109375" customWidth="1"/>
    <col min="9" max="12" width="9.7109375" customWidth="1"/>
    <col min="13" max="13" width="1.7109375" customWidth="1"/>
    <col min="14" max="17" width="10.7109375" customWidth="1"/>
    <col min="18" max="18" width="11.42578125" customWidth="1"/>
    <col min="19" max="19" width="11.7109375" customWidth="1"/>
  </cols>
  <sheetData>
    <row r="2" spans="2:253" ht="18" x14ac:dyDescent="0.25">
      <c r="B2" s="61" t="s">
        <v>43</v>
      </c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</row>
    <row r="3" spans="2:253" ht="13.9" customHeight="1" x14ac:dyDescent="0.2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</row>
    <row r="4" spans="2:253" x14ac:dyDescent="0.25">
      <c r="B4" s="2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4"/>
      <c r="O4" s="4"/>
      <c r="P4" s="4"/>
      <c r="Q4" s="4"/>
      <c r="R4" s="3"/>
      <c r="S4" s="5" t="s">
        <v>0</v>
      </c>
    </row>
    <row r="5" spans="2:253" ht="15.75" thickBot="1" x14ac:dyDescent="0.3">
      <c r="B5" s="6"/>
      <c r="H5" s="7"/>
      <c r="I5" s="62"/>
      <c r="J5" s="62"/>
      <c r="K5" s="9"/>
      <c r="L5" s="9"/>
      <c r="M5" s="10"/>
      <c r="N5" s="62"/>
      <c r="O5" s="62"/>
      <c r="P5" s="8"/>
      <c r="Q5" s="8"/>
      <c r="R5" s="8" t="s">
        <v>1</v>
      </c>
      <c r="S5" s="11" t="s">
        <v>1</v>
      </c>
    </row>
    <row r="6" spans="2:253" x14ac:dyDescent="0.25">
      <c r="B6" s="6"/>
      <c r="C6" s="12">
        <v>2002</v>
      </c>
      <c r="D6" s="12">
        <v>2007</v>
      </c>
      <c r="E6" s="12">
        <v>2012</v>
      </c>
      <c r="F6" s="12">
        <v>2017</v>
      </c>
      <c r="G6" s="12">
        <v>2022</v>
      </c>
      <c r="I6" s="12" t="s">
        <v>2</v>
      </c>
      <c r="J6" s="12" t="s">
        <v>3</v>
      </c>
      <c r="K6" s="12" t="s">
        <v>4</v>
      </c>
      <c r="L6" s="12" t="s">
        <v>5</v>
      </c>
      <c r="M6" s="12"/>
      <c r="N6" s="13" t="s">
        <v>2</v>
      </c>
      <c r="O6" s="13" t="s">
        <v>3</v>
      </c>
      <c r="P6" s="12" t="s">
        <v>4</v>
      </c>
      <c r="Q6" s="12" t="s">
        <v>5</v>
      </c>
      <c r="R6" s="12" t="s">
        <v>6</v>
      </c>
      <c r="S6" s="14" t="s">
        <v>6</v>
      </c>
    </row>
    <row r="7" spans="2:253" x14ac:dyDescent="0.25">
      <c r="B7" s="6"/>
      <c r="C7" s="15" t="s">
        <v>7</v>
      </c>
      <c r="D7" s="15" t="s">
        <v>7</v>
      </c>
      <c r="E7" s="15" t="s">
        <v>7</v>
      </c>
      <c r="F7" s="15" t="s">
        <v>7</v>
      </c>
      <c r="G7" s="15" t="s">
        <v>7</v>
      </c>
      <c r="I7" s="15" t="s">
        <v>7</v>
      </c>
      <c r="J7" s="15" t="s">
        <v>7</v>
      </c>
      <c r="K7" s="15" t="s">
        <v>7</v>
      </c>
      <c r="L7" s="15" t="s">
        <v>7</v>
      </c>
      <c r="M7" s="16"/>
      <c r="N7" s="15" t="s">
        <v>7</v>
      </c>
      <c r="O7" s="15" t="s">
        <v>7</v>
      </c>
      <c r="P7" s="15" t="s">
        <v>7</v>
      </c>
      <c r="Q7" s="15" t="s">
        <v>7</v>
      </c>
      <c r="R7" s="15" t="s">
        <v>7</v>
      </c>
      <c r="S7" s="17" t="s">
        <v>7</v>
      </c>
    </row>
    <row r="8" spans="2:253" x14ac:dyDescent="0.25">
      <c r="B8" s="18" t="s">
        <v>8</v>
      </c>
      <c r="C8" s="19">
        <v>4084</v>
      </c>
      <c r="D8" s="20">
        <v>7034</v>
      </c>
      <c r="E8" s="20">
        <v>6930</v>
      </c>
      <c r="F8" s="20">
        <v>8129.260869565217</v>
      </c>
      <c r="G8" s="21">
        <v>9262</v>
      </c>
      <c r="H8" s="22"/>
      <c r="I8" s="20">
        <v>2950</v>
      </c>
      <c r="J8" s="20">
        <v>-104</v>
      </c>
      <c r="K8" s="20">
        <f>F8-E8</f>
        <v>1199.260869565217</v>
      </c>
      <c r="L8" s="21">
        <f>IF(B8=0,"",G8-F8)</f>
        <v>1132.739130434783</v>
      </c>
      <c r="M8" s="22"/>
      <c r="N8" s="23">
        <v>0.72233104799216452</v>
      </c>
      <c r="O8" s="23">
        <v>-1.4785328404890531E-2</v>
      </c>
      <c r="P8" s="23">
        <f>K8/E8</f>
        <v>0.17305351653177736</v>
      </c>
      <c r="Q8" s="24">
        <f>IF(B8=0,"",L8/F8)</f>
        <v>0.13934097436528273</v>
      </c>
      <c r="R8" s="20">
        <f>IF(B8=0,"",G8-C8)</f>
        <v>5178</v>
      </c>
      <c r="S8" s="24">
        <f>IF(B8=0,"",R8/C8)</f>
        <v>1.2678746327130264</v>
      </c>
      <c r="T8" s="25"/>
    </row>
    <row r="9" spans="2:253" x14ac:dyDescent="0.25">
      <c r="B9" s="26"/>
      <c r="C9" s="27"/>
      <c r="D9" s="28"/>
      <c r="E9" s="28"/>
      <c r="F9" s="28"/>
      <c r="G9" s="29"/>
      <c r="H9" s="6"/>
      <c r="I9" s="30"/>
      <c r="J9" s="30" t="s">
        <v>9</v>
      </c>
      <c r="K9" s="30"/>
      <c r="L9" s="31"/>
      <c r="M9" s="32"/>
      <c r="N9" s="16"/>
      <c r="O9" s="16"/>
      <c r="P9" s="16"/>
      <c r="Q9" s="33"/>
      <c r="R9" s="30" t="s">
        <v>9</v>
      </c>
      <c r="S9" s="33" t="s">
        <v>9</v>
      </c>
    </row>
    <row r="10" spans="2:253" x14ac:dyDescent="0.25">
      <c r="B10" s="34" t="s">
        <v>10</v>
      </c>
      <c r="C10" s="35">
        <v>5917.8126341604775</v>
      </c>
      <c r="D10" s="30">
        <v>9447.4159555024471</v>
      </c>
      <c r="E10" s="30">
        <v>9045.65133924162</v>
      </c>
      <c r="F10" s="30">
        <v>10675.4</v>
      </c>
      <c r="G10" s="31">
        <f>AVERAGE(G12:G16)</f>
        <v>12169.2</v>
      </c>
      <c r="H10" s="36"/>
      <c r="I10" s="30">
        <v>3529.6033213419696</v>
      </c>
      <c r="J10" s="30">
        <v>-401.7646162608271</v>
      </c>
      <c r="K10" s="30">
        <f>F10-E10</f>
        <v>1629.7486607583796</v>
      </c>
      <c r="L10" s="31">
        <f t="shared" ref="L10:L16" si="0">IF(B10=0,"",G10-F10)</f>
        <v>1493.8000000000011</v>
      </c>
      <c r="M10" s="37"/>
      <c r="N10" s="38">
        <v>0.59643715331022673</v>
      </c>
      <c r="O10" s="38">
        <v>-4.2526402791318592E-2</v>
      </c>
      <c r="P10" s="38">
        <f>K10/E10</f>
        <v>0.18016929899655146</v>
      </c>
      <c r="Q10" s="39">
        <f t="shared" ref="Q10:Q16" si="1">IF(B10=0,"",L10/F10)</f>
        <v>0.13992918298143406</v>
      </c>
      <c r="R10" s="35">
        <f t="shared" ref="R10:R50" si="2">IF(B10=0,"",G10-C10)</f>
        <v>6251.3873658395232</v>
      </c>
      <c r="S10" s="39">
        <f t="shared" ref="S10:S50" si="3">IF(B10=0,"",R10/C10)</f>
        <v>1.0563679102906183</v>
      </c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  <c r="DQ10" s="10"/>
      <c r="DR10" s="10"/>
      <c r="DS10" s="10"/>
      <c r="DT10" s="10"/>
      <c r="DU10" s="10"/>
      <c r="DV10" s="10"/>
      <c r="DW10" s="10"/>
      <c r="DX10" s="10"/>
      <c r="DY10" s="10"/>
      <c r="DZ10" s="10"/>
      <c r="EA10" s="10"/>
      <c r="EB10" s="10"/>
      <c r="EC10" s="10"/>
      <c r="ED10" s="10"/>
      <c r="EE10" s="10"/>
      <c r="EF10" s="10"/>
      <c r="EG10" s="10"/>
      <c r="EH10" s="10"/>
      <c r="EI10" s="10"/>
      <c r="EJ10" s="10"/>
      <c r="EK10" s="10"/>
      <c r="EL10" s="10"/>
      <c r="EM10" s="10"/>
      <c r="EN10" s="10"/>
      <c r="EO10" s="10"/>
      <c r="EP10" s="10"/>
      <c r="EQ10" s="10"/>
      <c r="ER10" s="10"/>
      <c r="ES10" s="10"/>
      <c r="ET10" s="10"/>
      <c r="EU10" s="10"/>
      <c r="EV10" s="10"/>
      <c r="EW10" s="10"/>
      <c r="EX10" s="10"/>
      <c r="EY10" s="10"/>
      <c r="EZ10" s="10"/>
      <c r="FA10" s="10"/>
      <c r="FB10" s="10"/>
      <c r="FC10" s="10"/>
      <c r="FD10" s="10"/>
      <c r="FE10" s="10"/>
      <c r="FF10" s="10"/>
      <c r="FG10" s="10"/>
      <c r="FH10" s="10"/>
      <c r="FI10" s="10"/>
      <c r="FJ10" s="10"/>
      <c r="FK10" s="10"/>
      <c r="FL10" s="10"/>
      <c r="FM10" s="10"/>
      <c r="FN10" s="10"/>
      <c r="FO10" s="10"/>
      <c r="FP10" s="10"/>
      <c r="FQ10" s="10"/>
      <c r="FR10" s="10"/>
      <c r="FS10" s="10"/>
      <c r="FT10" s="10"/>
      <c r="FU10" s="10"/>
      <c r="FV10" s="10"/>
      <c r="FW10" s="10"/>
      <c r="FX10" s="10"/>
      <c r="FY10" s="10"/>
      <c r="FZ10" s="10"/>
      <c r="GA10" s="10"/>
      <c r="GB10" s="10"/>
      <c r="GC10" s="10"/>
      <c r="GD10" s="10"/>
      <c r="GE10" s="10"/>
      <c r="GF10" s="10"/>
      <c r="GG10" s="10"/>
      <c r="GH10" s="10"/>
      <c r="GI10" s="10"/>
      <c r="GJ10" s="10"/>
      <c r="GK10" s="10"/>
      <c r="GL10" s="10"/>
      <c r="GM10" s="10"/>
      <c r="GN10" s="10"/>
      <c r="GO10" s="10"/>
      <c r="GP10" s="10"/>
      <c r="GQ10" s="10"/>
      <c r="GR10" s="10"/>
      <c r="GS10" s="10"/>
      <c r="GT10" s="10"/>
      <c r="GU10" s="10"/>
      <c r="GV10" s="10"/>
      <c r="GW10" s="10"/>
      <c r="GX10" s="10"/>
      <c r="GY10" s="10"/>
      <c r="GZ10" s="10"/>
      <c r="HA10" s="10"/>
      <c r="HB10" s="10"/>
      <c r="HC10" s="10"/>
      <c r="HD10" s="10"/>
      <c r="HE10" s="10"/>
      <c r="HF10" s="10"/>
      <c r="HG10" s="10"/>
      <c r="HH10" s="10"/>
      <c r="HI10" s="10"/>
      <c r="HJ10" s="10"/>
      <c r="HK10" s="10"/>
      <c r="HL10" s="10"/>
      <c r="HM10" s="10"/>
      <c r="HN10" s="10"/>
      <c r="HO10" s="10"/>
      <c r="HP10" s="10"/>
      <c r="HQ10" s="10"/>
      <c r="HR10" s="10"/>
      <c r="HS10" s="10"/>
      <c r="HT10" s="10"/>
      <c r="HU10" s="10"/>
      <c r="HV10" s="10"/>
      <c r="HW10" s="10"/>
      <c r="HX10" s="10"/>
      <c r="HY10" s="10"/>
      <c r="HZ10" s="10"/>
      <c r="IA10" s="10"/>
      <c r="IB10" s="10"/>
      <c r="IC10" s="10"/>
      <c r="ID10" s="10"/>
      <c r="IE10" s="10"/>
      <c r="IF10" s="10"/>
      <c r="IG10" s="10"/>
      <c r="IH10" s="10"/>
      <c r="II10" s="10"/>
      <c r="IJ10" s="10"/>
      <c r="IK10" s="10"/>
      <c r="IL10" s="10"/>
      <c r="IM10" s="10"/>
      <c r="IN10" s="10"/>
      <c r="IO10" s="10"/>
      <c r="IP10" s="10"/>
      <c r="IQ10" s="10"/>
      <c r="IR10" s="10"/>
      <c r="IS10" s="10"/>
    </row>
    <row r="11" spans="2:253" x14ac:dyDescent="0.25">
      <c r="B11" s="26"/>
      <c r="C11" s="27"/>
      <c r="D11" s="28"/>
      <c r="E11" s="28"/>
      <c r="F11" s="28"/>
      <c r="G11" s="29"/>
      <c r="H11" s="6"/>
      <c r="I11" s="30" t="s">
        <v>9</v>
      </c>
      <c r="J11" s="30" t="s">
        <v>9</v>
      </c>
      <c r="K11" s="30"/>
      <c r="L11" s="31" t="str">
        <f t="shared" si="0"/>
        <v/>
      </c>
      <c r="M11" s="32"/>
      <c r="N11" s="16" t="s">
        <v>9</v>
      </c>
      <c r="O11" s="16" t="s">
        <v>9</v>
      </c>
      <c r="P11" s="16"/>
      <c r="Q11" s="33" t="str">
        <f t="shared" si="1"/>
        <v/>
      </c>
      <c r="R11" s="35" t="str">
        <f t="shared" si="2"/>
        <v/>
      </c>
      <c r="S11" s="39" t="str">
        <f t="shared" si="3"/>
        <v/>
      </c>
    </row>
    <row r="12" spans="2:253" x14ac:dyDescent="0.25">
      <c r="B12" s="26" t="s">
        <v>11</v>
      </c>
      <c r="C12" s="27">
        <v>7475</v>
      </c>
      <c r="D12" s="28">
        <v>13204</v>
      </c>
      <c r="E12" s="28">
        <v>11579</v>
      </c>
      <c r="F12" s="28">
        <v>10312</v>
      </c>
      <c r="G12" s="29">
        <v>12289</v>
      </c>
      <c r="H12" s="32"/>
      <c r="I12" s="40">
        <v>5729</v>
      </c>
      <c r="J12" s="40">
        <v>-1625</v>
      </c>
      <c r="K12" s="40">
        <f>F12-E12</f>
        <v>-1267</v>
      </c>
      <c r="L12" s="41">
        <f t="shared" si="0"/>
        <v>1977</v>
      </c>
      <c r="M12" s="42"/>
      <c r="N12" s="43">
        <v>0.76642140468227427</v>
      </c>
      <c r="O12" s="43">
        <v>-0.12306876704029082</v>
      </c>
      <c r="P12" s="43">
        <f>K12/E12</f>
        <v>-0.109422229898955</v>
      </c>
      <c r="Q12" s="44">
        <f t="shared" si="1"/>
        <v>0.19171838634600466</v>
      </c>
      <c r="R12" s="45">
        <f t="shared" si="2"/>
        <v>4814</v>
      </c>
      <c r="S12" s="44">
        <f t="shared" si="3"/>
        <v>0.64401337792642144</v>
      </c>
    </row>
    <row r="13" spans="2:253" x14ac:dyDescent="0.25">
      <c r="B13" s="26" t="s">
        <v>12</v>
      </c>
      <c r="C13" s="27">
        <v>6824</v>
      </c>
      <c r="D13" s="28">
        <v>9209</v>
      </c>
      <c r="E13" s="28">
        <v>9440</v>
      </c>
      <c r="F13" s="28">
        <v>14825</v>
      </c>
      <c r="G13" s="29">
        <v>13587</v>
      </c>
      <c r="H13" s="32"/>
      <c r="I13" s="40">
        <v>2385</v>
      </c>
      <c r="J13" s="40">
        <v>231</v>
      </c>
      <c r="K13" s="40">
        <f>F13-E13</f>
        <v>5385</v>
      </c>
      <c r="L13" s="41">
        <f t="shared" si="0"/>
        <v>-1238</v>
      </c>
      <c r="M13" s="42"/>
      <c r="N13" s="43">
        <v>0.34950175849941384</v>
      </c>
      <c r="O13" s="43">
        <v>2.5084156803127377E-2</v>
      </c>
      <c r="P13" s="43">
        <f>K13/E13</f>
        <v>0.57044491525423724</v>
      </c>
      <c r="Q13" s="44">
        <f t="shared" si="1"/>
        <v>-8.3507588532883648E-2</v>
      </c>
      <c r="R13" s="45">
        <f t="shared" si="2"/>
        <v>6763</v>
      </c>
      <c r="S13" s="44">
        <f t="shared" si="3"/>
        <v>0.99106096131301291</v>
      </c>
    </row>
    <row r="14" spans="2:253" x14ac:dyDescent="0.25">
      <c r="B14" s="26" t="s">
        <v>13</v>
      </c>
      <c r="C14" s="27">
        <v>5629</v>
      </c>
      <c r="D14" s="28">
        <v>7881</v>
      </c>
      <c r="E14" s="28">
        <v>8144</v>
      </c>
      <c r="F14" s="28">
        <v>8178</v>
      </c>
      <c r="G14" s="29">
        <v>10420</v>
      </c>
      <c r="H14" s="46"/>
      <c r="I14" s="40">
        <v>2252</v>
      </c>
      <c r="J14" s="40">
        <v>263</v>
      </c>
      <c r="K14" s="40">
        <f>F14-E14</f>
        <v>34</v>
      </c>
      <c r="L14" s="41">
        <f t="shared" si="0"/>
        <v>2242</v>
      </c>
      <c r="M14" s="42"/>
      <c r="N14" s="43">
        <v>0.40007106057914371</v>
      </c>
      <c r="O14" s="43">
        <v>3.337139956858267E-2</v>
      </c>
      <c r="P14" s="43">
        <f>K14/E14</f>
        <v>4.1748526522593322E-3</v>
      </c>
      <c r="Q14" s="44">
        <f t="shared" si="1"/>
        <v>0.27415015896307166</v>
      </c>
      <c r="R14" s="45">
        <f t="shared" si="2"/>
        <v>4791</v>
      </c>
      <c r="S14" s="44">
        <f t="shared" si="3"/>
        <v>0.8511280866939066</v>
      </c>
    </row>
    <row r="15" spans="2:253" x14ac:dyDescent="0.25">
      <c r="B15" s="26" t="s">
        <v>14</v>
      </c>
      <c r="C15" s="27">
        <v>4903</v>
      </c>
      <c r="D15" s="28">
        <v>9721</v>
      </c>
      <c r="E15" s="28">
        <v>8264</v>
      </c>
      <c r="F15" s="28">
        <v>10906</v>
      </c>
      <c r="G15" s="29">
        <v>11928</v>
      </c>
      <c r="H15" s="32"/>
      <c r="I15" s="40">
        <v>4818</v>
      </c>
      <c r="J15" s="40">
        <v>-1457</v>
      </c>
      <c r="K15" s="40">
        <f>F15-E15</f>
        <v>2642</v>
      </c>
      <c r="L15" s="41">
        <f t="shared" si="0"/>
        <v>1022</v>
      </c>
      <c r="M15" s="42"/>
      <c r="N15" s="43">
        <v>0.9826636753008362</v>
      </c>
      <c r="O15" s="43">
        <v>-0.14988169941364057</v>
      </c>
      <c r="P15" s="43">
        <f>K15/E15</f>
        <v>0.31969990319457892</v>
      </c>
      <c r="Q15" s="44">
        <f t="shared" si="1"/>
        <v>9.3709884467265719E-2</v>
      </c>
      <c r="R15" s="45">
        <f t="shared" si="2"/>
        <v>7025</v>
      </c>
      <c r="S15" s="44">
        <f t="shared" si="3"/>
        <v>1.4327962471955946</v>
      </c>
    </row>
    <row r="16" spans="2:253" x14ac:dyDescent="0.25">
      <c r="B16" s="26" t="s">
        <v>15</v>
      </c>
      <c r="C16" s="27">
        <v>6071</v>
      </c>
      <c r="D16" s="28">
        <v>13212</v>
      </c>
      <c r="E16" s="28">
        <v>10961</v>
      </c>
      <c r="F16" s="28">
        <v>9156</v>
      </c>
      <c r="G16" s="29">
        <v>12622</v>
      </c>
      <c r="H16" s="32"/>
      <c r="I16" s="40">
        <v>7141</v>
      </c>
      <c r="J16" s="40">
        <v>-2251</v>
      </c>
      <c r="K16" s="40">
        <f>F16-E16</f>
        <v>-1805</v>
      </c>
      <c r="L16" s="41">
        <f t="shared" si="0"/>
        <v>3466</v>
      </c>
      <c r="M16" s="42"/>
      <c r="N16" s="43">
        <v>1.1762477351342449</v>
      </c>
      <c r="O16" s="43">
        <v>-0.17037541628822284</v>
      </c>
      <c r="P16" s="43">
        <f>K16/E16</f>
        <v>-0.164674755952924</v>
      </c>
      <c r="Q16" s="44">
        <f t="shared" si="1"/>
        <v>0.37854958497160335</v>
      </c>
      <c r="R16" s="45">
        <f t="shared" si="2"/>
        <v>6551</v>
      </c>
      <c r="S16" s="44">
        <f t="shared" si="3"/>
        <v>1.0790644045462032</v>
      </c>
    </row>
    <row r="17" spans="2:253" x14ac:dyDescent="0.25">
      <c r="B17" s="26" t="s">
        <v>16</v>
      </c>
      <c r="C17" s="27" t="s">
        <v>17</v>
      </c>
      <c r="D17" s="28" t="s">
        <v>17</v>
      </c>
      <c r="E17" s="28" t="s">
        <v>17</v>
      </c>
      <c r="F17" s="28" t="s">
        <v>17</v>
      </c>
      <c r="G17" s="28" t="s">
        <v>17</v>
      </c>
      <c r="H17" s="47"/>
      <c r="I17" s="28" t="s">
        <v>17</v>
      </c>
      <c r="J17" s="28" t="s">
        <v>17</v>
      </c>
      <c r="K17" s="28" t="s">
        <v>17</v>
      </c>
      <c r="L17" s="28" t="s">
        <v>17</v>
      </c>
      <c r="M17" s="32"/>
      <c r="N17" s="28" t="s">
        <v>17</v>
      </c>
      <c r="O17" s="28" t="s">
        <v>17</v>
      </c>
      <c r="P17" s="28" t="s">
        <v>17</v>
      </c>
      <c r="Q17" s="28" t="s">
        <v>17</v>
      </c>
      <c r="R17" s="27" t="s">
        <v>17</v>
      </c>
      <c r="S17" s="29" t="s">
        <v>17</v>
      </c>
    </row>
    <row r="18" spans="2:253" x14ac:dyDescent="0.25">
      <c r="B18" s="26"/>
      <c r="C18" s="27"/>
      <c r="D18" s="28"/>
      <c r="E18" s="28"/>
      <c r="F18" s="28"/>
      <c r="G18" s="29"/>
      <c r="H18" s="6"/>
      <c r="I18" s="28"/>
      <c r="J18" s="28"/>
      <c r="K18" s="28"/>
      <c r="L18" s="29"/>
      <c r="M18" s="32"/>
      <c r="N18" s="16" t="s">
        <v>9</v>
      </c>
      <c r="O18" s="16" t="s">
        <v>9</v>
      </c>
      <c r="P18" s="16"/>
      <c r="Q18" s="33"/>
      <c r="R18" s="35"/>
      <c r="S18" s="39"/>
    </row>
    <row r="19" spans="2:253" x14ac:dyDescent="0.25">
      <c r="B19" s="34" t="s">
        <v>18</v>
      </c>
      <c r="C19" s="35">
        <v>5653.5041060038056</v>
      </c>
      <c r="D19" s="30">
        <v>8755.5339104351078</v>
      </c>
      <c r="E19" s="30">
        <v>8218.6921530769559</v>
      </c>
      <c r="F19" s="30">
        <v>8622.3333333333339</v>
      </c>
      <c r="G19" s="31">
        <f>AVERAGE(G21:G23)</f>
        <v>10474.333333333334</v>
      </c>
      <c r="H19" s="36"/>
      <c r="I19" s="30">
        <v>3102.0298044313022</v>
      </c>
      <c r="J19" s="30">
        <v>-536.84175735815188</v>
      </c>
      <c r="K19" s="30">
        <f>F19-E19</f>
        <v>403.64118025637799</v>
      </c>
      <c r="L19" s="31">
        <f t="shared" ref="L19:L50" si="4">IF(B19=0,"",G19-F19)</f>
        <v>1852</v>
      </c>
      <c r="M19" s="37"/>
      <c r="N19" s="38">
        <v>0.54869152763806517</v>
      </c>
      <c r="O19" s="38">
        <v>-6.1314565490783811E-2</v>
      </c>
      <c r="P19" s="38">
        <f>K19/E19</f>
        <v>4.9112580534514942E-2</v>
      </c>
      <c r="Q19" s="39">
        <f t="shared" ref="Q19:Q50" si="5">IF(B19=0,"",L19/F19)</f>
        <v>0.21479104650713263</v>
      </c>
      <c r="R19" s="35">
        <f t="shared" si="2"/>
        <v>4820.8292273295283</v>
      </c>
      <c r="S19" s="39">
        <f t="shared" si="3"/>
        <v>0.85271526064869951</v>
      </c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  <c r="BA19" s="10"/>
      <c r="BB19" s="10"/>
      <c r="BC19" s="10"/>
      <c r="BD19" s="10"/>
      <c r="BE19" s="10"/>
      <c r="BF19" s="10"/>
      <c r="BG19" s="10"/>
      <c r="BH19" s="10"/>
      <c r="BI19" s="10"/>
      <c r="BJ19" s="10"/>
      <c r="BK19" s="10"/>
      <c r="BL19" s="10"/>
      <c r="BM19" s="10"/>
      <c r="BN19" s="10"/>
      <c r="BO19" s="10"/>
      <c r="BP19" s="10"/>
      <c r="BQ19" s="10"/>
      <c r="BR19" s="10"/>
      <c r="BS19" s="10"/>
      <c r="BT19" s="10"/>
      <c r="BU19" s="10"/>
      <c r="BV19" s="10"/>
      <c r="BW19" s="10"/>
      <c r="BX19" s="10"/>
      <c r="BY19" s="10"/>
      <c r="BZ19" s="10"/>
      <c r="CA19" s="10"/>
      <c r="CB19" s="10"/>
      <c r="CC19" s="10"/>
      <c r="CD19" s="10"/>
      <c r="CE19" s="10"/>
      <c r="CF19" s="10"/>
      <c r="CG19" s="10"/>
      <c r="CH19" s="10"/>
      <c r="CI19" s="10"/>
      <c r="CJ19" s="10"/>
      <c r="CK19" s="10"/>
      <c r="CL19" s="10"/>
      <c r="CM19" s="10"/>
      <c r="CN19" s="10"/>
      <c r="CO19" s="10"/>
      <c r="CP19" s="10"/>
      <c r="CQ19" s="10"/>
      <c r="CR19" s="10"/>
      <c r="CS19" s="10"/>
      <c r="CT19" s="10"/>
      <c r="CU19" s="10"/>
      <c r="CV19" s="10"/>
      <c r="CW19" s="10"/>
      <c r="CX19" s="10"/>
      <c r="CY19" s="10"/>
      <c r="CZ19" s="10"/>
      <c r="DA19" s="10"/>
      <c r="DB19" s="10"/>
      <c r="DC19" s="10"/>
      <c r="DD19" s="10"/>
      <c r="DE19" s="10"/>
      <c r="DF19" s="10"/>
      <c r="DG19" s="10"/>
      <c r="DH19" s="10"/>
      <c r="DI19" s="10"/>
      <c r="DJ19" s="10"/>
      <c r="DK19" s="10"/>
      <c r="DL19" s="10"/>
      <c r="DM19" s="10"/>
      <c r="DN19" s="10"/>
      <c r="DO19" s="10"/>
      <c r="DP19" s="10"/>
      <c r="DQ19" s="10"/>
      <c r="DR19" s="10"/>
      <c r="DS19" s="10"/>
      <c r="DT19" s="10"/>
      <c r="DU19" s="10"/>
      <c r="DV19" s="10"/>
      <c r="DW19" s="10"/>
      <c r="DX19" s="10"/>
      <c r="DY19" s="10"/>
      <c r="DZ19" s="10"/>
      <c r="EA19" s="10"/>
      <c r="EB19" s="10"/>
      <c r="EC19" s="10"/>
      <c r="ED19" s="10"/>
      <c r="EE19" s="10"/>
      <c r="EF19" s="10"/>
      <c r="EG19" s="10"/>
      <c r="EH19" s="10"/>
      <c r="EI19" s="10"/>
      <c r="EJ19" s="10"/>
      <c r="EK19" s="10"/>
      <c r="EL19" s="10"/>
      <c r="EM19" s="10"/>
      <c r="EN19" s="10"/>
      <c r="EO19" s="10"/>
      <c r="EP19" s="10"/>
      <c r="EQ19" s="10"/>
      <c r="ER19" s="10"/>
      <c r="ES19" s="10"/>
      <c r="ET19" s="10"/>
      <c r="EU19" s="10"/>
      <c r="EV19" s="10"/>
      <c r="EW19" s="10"/>
      <c r="EX19" s="10"/>
      <c r="EY19" s="10"/>
      <c r="EZ19" s="10"/>
      <c r="FA19" s="10"/>
      <c r="FB19" s="10"/>
      <c r="FC19" s="10"/>
      <c r="FD19" s="10"/>
      <c r="FE19" s="10"/>
      <c r="FF19" s="10"/>
      <c r="FG19" s="10"/>
      <c r="FH19" s="10"/>
      <c r="FI19" s="10"/>
      <c r="FJ19" s="10"/>
      <c r="FK19" s="10"/>
      <c r="FL19" s="10"/>
      <c r="FM19" s="10"/>
      <c r="FN19" s="10"/>
      <c r="FO19" s="10"/>
      <c r="FP19" s="10"/>
      <c r="FQ19" s="10"/>
      <c r="FR19" s="10"/>
      <c r="FS19" s="10"/>
      <c r="FT19" s="10"/>
      <c r="FU19" s="10"/>
      <c r="FV19" s="10"/>
      <c r="FW19" s="10"/>
      <c r="FX19" s="10"/>
      <c r="FY19" s="10"/>
      <c r="FZ19" s="10"/>
      <c r="GA19" s="10"/>
      <c r="GB19" s="10"/>
      <c r="GC19" s="10"/>
      <c r="GD19" s="10"/>
      <c r="GE19" s="10"/>
      <c r="GF19" s="10"/>
      <c r="GG19" s="10"/>
      <c r="GH19" s="10"/>
      <c r="GI19" s="10"/>
      <c r="GJ19" s="10"/>
      <c r="GK19" s="10"/>
      <c r="GL19" s="10"/>
      <c r="GM19" s="10"/>
      <c r="GN19" s="10"/>
      <c r="GO19" s="10"/>
      <c r="GP19" s="10"/>
      <c r="GQ19" s="10"/>
      <c r="GR19" s="10"/>
      <c r="GS19" s="10"/>
      <c r="GT19" s="10"/>
      <c r="GU19" s="10"/>
      <c r="GV19" s="10"/>
      <c r="GW19" s="10"/>
      <c r="GX19" s="10"/>
      <c r="GY19" s="10"/>
      <c r="GZ19" s="10"/>
      <c r="HA19" s="10"/>
      <c r="HB19" s="10"/>
      <c r="HC19" s="10"/>
      <c r="HD19" s="10"/>
      <c r="HE19" s="10"/>
      <c r="HF19" s="10"/>
      <c r="HG19" s="10"/>
      <c r="HH19" s="10"/>
      <c r="HI19" s="10"/>
      <c r="HJ19" s="10"/>
      <c r="HK19" s="10"/>
      <c r="HL19" s="10"/>
      <c r="HM19" s="10"/>
      <c r="HN19" s="10"/>
      <c r="HO19" s="10"/>
      <c r="HP19" s="10"/>
      <c r="HQ19" s="10"/>
      <c r="HR19" s="10"/>
      <c r="HS19" s="10"/>
      <c r="HT19" s="10"/>
      <c r="HU19" s="10"/>
      <c r="HV19" s="10"/>
      <c r="HW19" s="10"/>
      <c r="HX19" s="10"/>
      <c r="HY19" s="10"/>
      <c r="HZ19" s="10"/>
      <c r="IA19" s="10"/>
      <c r="IB19" s="10"/>
      <c r="IC19" s="10"/>
      <c r="ID19" s="10"/>
      <c r="IE19" s="10"/>
      <c r="IF19" s="10"/>
      <c r="IG19" s="10"/>
      <c r="IH19" s="10"/>
      <c r="II19" s="10"/>
      <c r="IJ19" s="10"/>
      <c r="IK19" s="10"/>
      <c r="IL19" s="10"/>
      <c r="IM19" s="10"/>
      <c r="IN19" s="10"/>
      <c r="IO19" s="10"/>
      <c r="IP19" s="10"/>
      <c r="IQ19" s="10"/>
      <c r="IR19" s="10"/>
      <c r="IS19" s="10"/>
    </row>
    <row r="20" spans="2:253" x14ac:dyDescent="0.25">
      <c r="B20" s="26"/>
      <c r="C20" s="27"/>
      <c r="D20" s="28"/>
      <c r="E20" s="28"/>
      <c r="F20" s="28"/>
      <c r="G20" s="29"/>
      <c r="H20" s="6"/>
      <c r="I20" s="30" t="s">
        <v>9</v>
      </c>
      <c r="J20" s="30" t="s">
        <v>9</v>
      </c>
      <c r="K20" s="30"/>
      <c r="L20" s="31" t="str">
        <f t="shared" si="4"/>
        <v/>
      </c>
      <c r="M20" s="32"/>
      <c r="N20" s="16" t="s">
        <v>9</v>
      </c>
      <c r="O20" s="16" t="s">
        <v>9</v>
      </c>
      <c r="P20" s="16"/>
      <c r="Q20" s="33" t="str">
        <f t="shared" si="5"/>
        <v/>
      </c>
      <c r="R20" s="35" t="str">
        <f t="shared" si="2"/>
        <v/>
      </c>
      <c r="S20" s="39" t="str">
        <f t="shared" si="3"/>
        <v/>
      </c>
    </row>
    <row r="21" spans="2:253" x14ac:dyDescent="0.25">
      <c r="B21" s="26" t="s">
        <v>19</v>
      </c>
      <c r="C21" s="27">
        <v>5325</v>
      </c>
      <c r="D21" s="28">
        <v>8344</v>
      </c>
      <c r="E21" s="28">
        <v>7595</v>
      </c>
      <c r="F21" s="28">
        <v>9522</v>
      </c>
      <c r="G21" s="29">
        <v>11000</v>
      </c>
      <c r="H21" s="46"/>
      <c r="I21" s="40">
        <v>3019</v>
      </c>
      <c r="J21" s="40">
        <v>-749</v>
      </c>
      <c r="K21" s="40">
        <f>F21-E21</f>
        <v>1927</v>
      </c>
      <c r="L21" s="41">
        <f t="shared" si="4"/>
        <v>1478</v>
      </c>
      <c r="M21" s="42"/>
      <c r="N21" s="43">
        <v>0.56694835680751177</v>
      </c>
      <c r="O21" s="43">
        <v>-8.9765100671140935E-2</v>
      </c>
      <c r="P21" s="43">
        <f>K21/E21</f>
        <v>0.25371955233706384</v>
      </c>
      <c r="Q21" s="44">
        <f t="shared" si="5"/>
        <v>0.15521949170342364</v>
      </c>
      <c r="R21" s="45">
        <f t="shared" si="2"/>
        <v>5675</v>
      </c>
      <c r="S21" s="44">
        <f t="shared" si="3"/>
        <v>1.0657276995305165</v>
      </c>
    </row>
    <row r="22" spans="2:253" x14ac:dyDescent="0.25">
      <c r="B22" s="26" t="s">
        <v>20</v>
      </c>
      <c r="C22" s="27">
        <v>5979</v>
      </c>
      <c r="D22" s="28">
        <v>9600</v>
      </c>
      <c r="E22" s="28">
        <v>10171</v>
      </c>
      <c r="F22" s="28">
        <v>8213</v>
      </c>
      <c r="G22" s="29">
        <v>10739</v>
      </c>
      <c r="H22" s="32"/>
      <c r="I22" s="40">
        <v>3621</v>
      </c>
      <c r="J22" s="40">
        <v>571</v>
      </c>
      <c r="K22" s="40">
        <f>F22-E22</f>
        <v>-1958</v>
      </c>
      <c r="L22" s="41">
        <f t="shared" si="4"/>
        <v>2526</v>
      </c>
      <c r="M22" s="42"/>
      <c r="N22" s="43">
        <v>0.60561966884094331</v>
      </c>
      <c r="O22" s="43">
        <v>5.9479166666666666E-2</v>
      </c>
      <c r="P22" s="43">
        <f>K22/E22</f>
        <v>-0.1925081112968243</v>
      </c>
      <c r="Q22" s="44">
        <f t="shared" si="5"/>
        <v>0.30756118348958966</v>
      </c>
      <c r="R22" s="45">
        <f t="shared" si="2"/>
        <v>4760</v>
      </c>
      <c r="S22" s="44">
        <f t="shared" si="3"/>
        <v>0.79611975246696776</v>
      </c>
    </row>
    <row r="23" spans="2:253" x14ac:dyDescent="0.25">
      <c r="B23" s="26" t="s">
        <v>21</v>
      </c>
      <c r="C23" s="27">
        <v>6531</v>
      </c>
      <c r="D23" s="28">
        <v>9460</v>
      </c>
      <c r="E23" s="28">
        <v>7889</v>
      </c>
      <c r="F23" s="28">
        <v>8132</v>
      </c>
      <c r="G23" s="29">
        <v>9684</v>
      </c>
      <c r="H23" s="32"/>
      <c r="I23" s="40">
        <v>2929</v>
      </c>
      <c r="J23" s="40">
        <v>-1571</v>
      </c>
      <c r="K23" s="40">
        <f>F23-E23</f>
        <v>243</v>
      </c>
      <c r="L23" s="41">
        <f t="shared" si="4"/>
        <v>1552</v>
      </c>
      <c r="M23" s="42"/>
      <c r="N23" s="43">
        <v>0.44847649670800799</v>
      </c>
      <c r="O23" s="43">
        <v>-0.16606765327695561</v>
      </c>
      <c r="P23" s="43">
        <f>K23/E23</f>
        <v>3.0802383065027254E-2</v>
      </c>
      <c r="Q23" s="44">
        <f t="shared" si="5"/>
        <v>0.19085095917363501</v>
      </c>
      <c r="R23" s="45">
        <f t="shared" si="2"/>
        <v>3153</v>
      </c>
      <c r="S23" s="44">
        <f t="shared" si="3"/>
        <v>0.48277446026642168</v>
      </c>
    </row>
    <row r="24" spans="2:253" x14ac:dyDescent="0.25">
      <c r="B24" s="26"/>
      <c r="C24" s="27"/>
      <c r="D24" s="28"/>
      <c r="E24" s="28"/>
      <c r="F24" s="28"/>
      <c r="G24" s="29"/>
      <c r="H24" s="6"/>
      <c r="I24" s="30" t="s">
        <v>9</v>
      </c>
      <c r="J24" s="30" t="s">
        <v>9</v>
      </c>
      <c r="K24" s="30"/>
      <c r="L24" s="31" t="str">
        <f t="shared" si="4"/>
        <v/>
      </c>
      <c r="M24" s="32"/>
      <c r="N24" s="16" t="s">
        <v>9</v>
      </c>
      <c r="O24" s="16" t="s">
        <v>9</v>
      </c>
      <c r="P24" s="16"/>
      <c r="Q24" s="33" t="str">
        <f t="shared" si="5"/>
        <v/>
      </c>
      <c r="R24" s="35" t="str">
        <f t="shared" si="2"/>
        <v/>
      </c>
      <c r="S24" s="39" t="str">
        <f t="shared" si="3"/>
        <v/>
      </c>
    </row>
    <row r="25" spans="2:253" x14ac:dyDescent="0.25">
      <c r="B25" s="34" t="s">
        <v>22</v>
      </c>
      <c r="C25" s="35">
        <v>3237.7290819416803</v>
      </c>
      <c r="D25" s="30">
        <v>7333.905696898898</v>
      </c>
      <c r="E25" s="30">
        <v>6246.7436479685775</v>
      </c>
      <c r="F25" s="30">
        <v>9888</v>
      </c>
      <c r="G25" s="31">
        <f>AVERAGE(G27:G29)</f>
        <v>9382.3333333333339</v>
      </c>
      <c r="H25" s="36"/>
      <c r="I25" s="30">
        <v>4096.1766149572177</v>
      </c>
      <c r="J25" s="30">
        <v>-1087.1620489303205</v>
      </c>
      <c r="K25" s="30">
        <f>F25-E25</f>
        <v>3641.2563520314225</v>
      </c>
      <c r="L25" s="31">
        <f t="shared" si="4"/>
        <v>-505.66666666666606</v>
      </c>
      <c r="M25" s="37"/>
      <c r="N25" s="38">
        <v>1.2651387782268437</v>
      </c>
      <c r="O25" s="38">
        <v>-0.14823780041104442</v>
      </c>
      <c r="P25" s="38">
        <f>K25/E25</f>
        <v>0.58290471919966624</v>
      </c>
      <c r="Q25" s="39">
        <f t="shared" si="5"/>
        <v>-5.113942826321461E-2</v>
      </c>
      <c r="R25" s="35">
        <f t="shared" si="2"/>
        <v>6144.6042513916536</v>
      </c>
      <c r="S25" s="39">
        <f t="shared" si="3"/>
        <v>1.897812971957094</v>
      </c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  <c r="BA25" s="10"/>
      <c r="BB25" s="10"/>
      <c r="BC25" s="10"/>
      <c r="BD25" s="10"/>
      <c r="BE25" s="10"/>
      <c r="BF25" s="10"/>
      <c r="BG25" s="10"/>
      <c r="BH25" s="10"/>
      <c r="BI25" s="10"/>
      <c r="BJ25" s="10"/>
      <c r="BK25" s="10"/>
      <c r="BL25" s="10"/>
      <c r="BM25" s="10"/>
      <c r="BN25" s="10"/>
      <c r="BO25" s="10"/>
      <c r="BP25" s="10"/>
      <c r="BQ25" s="10"/>
      <c r="BR25" s="10"/>
      <c r="BS25" s="10"/>
      <c r="BT25" s="10"/>
      <c r="BU25" s="10"/>
      <c r="BV25" s="10"/>
      <c r="BW25" s="10"/>
      <c r="BX25" s="10"/>
      <c r="BY25" s="10"/>
      <c r="BZ25" s="10"/>
      <c r="CA25" s="10"/>
      <c r="CB25" s="10"/>
      <c r="CC25" s="10"/>
      <c r="CD25" s="10"/>
      <c r="CE25" s="10"/>
      <c r="CF25" s="10"/>
      <c r="CG25" s="10"/>
      <c r="CH25" s="10"/>
      <c r="CI25" s="10"/>
      <c r="CJ25" s="10"/>
      <c r="CK25" s="10"/>
      <c r="CL25" s="10"/>
      <c r="CM25" s="10"/>
      <c r="CN25" s="10"/>
      <c r="CO25" s="10"/>
      <c r="CP25" s="10"/>
      <c r="CQ25" s="10"/>
      <c r="CR25" s="10"/>
      <c r="CS25" s="10"/>
      <c r="CT25" s="10"/>
      <c r="CU25" s="10"/>
      <c r="CV25" s="10"/>
      <c r="CW25" s="10"/>
      <c r="CX25" s="10"/>
      <c r="CY25" s="10"/>
      <c r="CZ25" s="10"/>
      <c r="DA25" s="10"/>
      <c r="DB25" s="10"/>
      <c r="DC25" s="10"/>
      <c r="DD25" s="10"/>
      <c r="DE25" s="10"/>
      <c r="DF25" s="10"/>
      <c r="DG25" s="10"/>
      <c r="DH25" s="10"/>
      <c r="DI25" s="10"/>
      <c r="DJ25" s="10"/>
      <c r="DK25" s="10"/>
      <c r="DL25" s="10"/>
      <c r="DM25" s="10"/>
      <c r="DN25" s="10"/>
      <c r="DO25" s="10"/>
      <c r="DP25" s="10"/>
      <c r="DQ25" s="10"/>
      <c r="DR25" s="10"/>
      <c r="DS25" s="10"/>
      <c r="DT25" s="10"/>
      <c r="DU25" s="10"/>
      <c r="DV25" s="10"/>
      <c r="DW25" s="10"/>
      <c r="DX25" s="10"/>
      <c r="DY25" s="10"/>
      <c r="DZ25" s="10"/>
      <c r="EA25" s="10"/>
      <c r="EB25" s="10"/>
      <c r="EC25" s="10"/>
      <c r="ED25" s="10"/>
      <c r="EE25" s="10"/>
      <c r="EF25" s="10"/>
      <c r="EG25" s="10"/>
      <c r="EH25" s="10"/>
      <c r="EI25" s="10"/>
      <c r="EJ25" s="10"/>
      <c r="EK25" s="10"/>
      <c r="EL25" s="10"/>
      <c r="EM25" s="10"/>
      <c r="EN25" s="10"/>
      <c r="EO25" s="10"/>
      <c r="EP25" s="10"/>
      <c r="EQ25" s="10"/>
      <c r="ER25" s="10"/>
      <c r="ES25" s="10"/>
      <c r="ET25" s="10"/>
      <c r="EU25" s="10"/>
      <c r="EV25" s="10"/>
      <c r="EW25" s="10"/>
      <c r="EX25" s="10"/>
      <c r="EY25" s="10"/>
      <c r="EZ25" s="10"/>
      <c r="FA25" s="10"/>
      <c r="FB25" s="10"/>
      <c r="FC25" s="10"/>
      <c r="FD25" s="10"/>
      <c r="FE25" s="10"/>
      <c r="FF25" s="10"/>
      <c r="FG25" s="10"/>
      <c r="FH25" s="10"/>
      <c r="FI25" s="10"/>
      <c r="FJ25" s="10"/>
      <c r="FK25" s="10"/>
      <c r="FL25" s="10"/>
      <c r="FM25" s="10"/>
      <c r="FN25" s="10"/>
      <c r="FO25" s="10"/>
      <c r="FP25" s="10"/>
      <c r="FQ25" s="10"/>
      <c r="FR25" s="10"/>
      <c r="FS25" s="10"/>
      <c r="FT25" s="10"/>
      <c r="FU25" s="10"/>
      <c r="FV25" s="10"/>
      <c r="FW25" s="10"/>
      <c r="FX25" s="10"/>
      <c r="FY25" s="10"/>
      <c r="FZ25" s="10"/>
      <c r="GA25" s="10"/>
      <c r="GB25" s="10"/>
      <c r="GC25" s="10"/>
      <c r="GD25" s="10"/>
      <c r="GE25" s="10"/>
      <c r="GF25" s="10"/>
      <c r="GG25" s="10"/>
      <c r="GH25" s="10"/>
      <c r="GI25" s="10"/>
      <c r="GJ25" s="10"/>
      <c r="GK25" s="10"/>
      <c r="GL25" s="10"/>
      <c r="GM25" s="10"/>
      <c r="GN25" s="10"/>
      <c r="GO25" s="10"/>
      <c r="GP25" s="10"/>
      <c r="GQ25" s="10"/>
      <c r="GR25" s="10"/>
      <c r="GS25" s="10"/>
      <c r="GT25" s="10"/>
      <c r="GU25" s="10"/>
      <c r="GV25" s="10"/>
      <c r="GW25" s="10"/>
      <c r="GX25" s="10"/>
      <c r="GY25" s="10"/>
      <c r="GZ25" s="10"/>
      <c r="HA25" s="10"/>
      <c r="HB25" s="10"/>
      <c r="HC25" s="10"/>
      <c r="HD25" s="10"/>
      <c r="HE25" s="10"/>
      <c r="HF25" s="10"/>
      <c r="HG25" s="10"/>
      <c r="HH25" s="10"/>
      <c r="HI25" s="10"/>
      <c r="HJ25" s="10"/>
      <c r="HK25" s="10"/>
      <c r="HL25" s="10"/>
      <c r="HM25" s="10"/>
      <c r="HN25" s="10"/>
      <c r="HO25" s="10"/>
      <c r="HP25" s="10"/>
      <c r="HQ25" s="10"/>
      <c r="HR25" s="10"/>
      <c r="HS25" s="10"/>
      <c r="HT25" s="10"/>
      <c r="HU25" s="10"/>
      <c r="HV25" s="10"/>
      <c r="HW25" s="10"/>
      <c r="HX25" s="10"/>
      <c r="HY25" s="10"/>
      <c r="HZ25" s="10"/>
      <c r="IA25" s="10"/>
      <c r="IB25" s="10"/>
      <c r="IC25" s="10"/>
      <c r="ID25" s="10"/>
      <c r="IE25" s="10"/>
      <c r="IF25" s="10"/>
      <c r="IG25" s="10"/>
      <c r="IH25" s="10"/>
      <c r="II25" s="10"/>
      <c r="IJ25" s="10"/>
      <c r="IK25" s="10"/>
      <c r="IL25" s="10"/>
      <c r="IM25" s="10"/>
      <c r="IN25" s="10"/>
      <c r="IO25" s="10"/>
      <c r="IP25" s="10"/>
      <c r="IQ25" s="10"/>
      <c r="IR25" s="10"/>
      <c r="IS25" s="10"/>
    </row>
    <row r="26" spans="2:253" x14ac:dyDescent="0.25">
      <c r="B26" s="26"/>
      <c r="C26" s="27"/>
      <c r="D26" s="28"/>
      <c r="E26" s="28"/>
      <c r="F26" s="28"/>
      <c r="G26" s="29"/>
      <c r="H26" s="6"/>
      <c r="I26" s="30" t="s">
        <v>9</v>
      </c>
      <c r="J26" s="30" t="s">
        <v>9</v>
      </c>
      <c r="K26" s="30"/>
      <c r="L26" s="31" t="str">
        <f t="shared" si="4"/>
        <v/>
      </c>
      <c r="M26" s="32"/>
      <c r="N26" s="16" t="s">
        <v>9</v>
      </c>
      <c r="O26" s="16" t="s">
        <v>9</v>
      </c>
      <c r="P26" s="16"/>
      <c r="Q26" s="33" t="str">
        <f t="shared" si="5"/>
        <v/>
      </c>
      <c r="R26" s="35" t="str">
        <f t="shared" si="2"/>
        <v/>
      </c>
      <c r="S26" s="39" t="str">
        <f t="shared" si="3"/>
        <v/>
      </c>
    </row>
    <row r="27" spans="2:253" x14ac:dyDescent="0.25">
      <c r="B27" s="26" t="s">
        <v>23</v>
      </c>
      <c r="C27" s="27">
        <v>3980</v>
      </c>
      <c r="D27" s="28">
        <v>8553</v>
      </c>
      <c r="E27" s="28">
        <v>7536</v>
      </c>
      <c r="F27" s="28">
        <v>10257</v>
      </c>
      <c r="G27" s="29">
        <v>11544</v>
      </c>
      <c r="H27" s="32"/>
      <c r="I27" s="40">
        <v>4573</v>
      </c>
      <c r="J27" s="40">
        <v>-1017</v>
      </c>
      <c r="K27" s="40">
        <f>F27-E27</f>
        <v>2721</v>
      </c>
      <c r="L27" s="41">
        <f t="shared" si="4"/>
        <v>1287</v>
      </c>
      <c r="M27" s="42"/>
      <c r="N27" s="43">
        <v>1.148994974874372</v>
      </c>
      <c r="O27" s="43">
        <v>-0.1189056471413539</v>
      </c>
      <c r="P27" s="43">
        <f>K27/E27</f>
        <v>0.36106687898089174</v>
      </c>
      <c r="Q27" s="44">
        <f t="shared" si="5"/>
        <v>0.12547528517110265</v>
      </c>
      <c r="R27" s="45">
        <f t="shared" si="2"/>
        <v>7564</v>
      </c>
      <c r="S27" s="44">
        <f t="shared" si="3"/>
        <v>1.9005025125628141</v>
      </c>
    </row>
    <row r="28" spans="2:253" x14ac:dyDescent="0.25">
      <c r="B28" s="26" t="s">
        <v>24</v>
      </c>
      <c r="C28" s="27">
        <v>3342</v>
      </c>
      <c r="D28" s="28">
        <v>6788</v>
      </c>
      <c r="E28" s="28">
        <v>6453</v>
      </c>
      <c r="F28" s="28">
        <v>9458</v>
      </c>
      <c r="G28" s="29">
        <v>7951</v>
      </c>
      <c r="H28" s="32"/>
      <c r="I28" s="40">
        <v>3446</v>
      </c>
      <c r="J28" s="40">
        <v>-335</v>
      </c>
      <c r="K28" s="40">
        <f>F28-E28</f>
        <v>3005</v>
      </c>
      <c r="L28" s="41">
        <f t="shared" si="4"/>
        <v>-1507</v>
      </c>
      <c r="M28" s="42"/>
      <c r="N28" s="43">
        <v>1.0311190903650509</v>
      </c>
      <c r="O28" s="43">
        <v>-4.9351797289334122E-2</v>
      </c>
      <c r="P28" s="43">
        <f>K28/E28</f>
        <v>0.46567487990082135</v>
      </c>
      <c r="Q28" s="44">
        <f t="shared" si="5"/>
        <v>-0.15933601184182702</v>
      </c>
      <c r="R28" s="45">
        <f t="shared" si="2"/>
        <v>4609</v>
      </c>
      <c r="S28" s="44">
        <f t="shared" si="3"/>
        <v>1.3791143028126871</v>
      </c>
    </row>
    <row r="29" spans="2:253" x14ac:dyDescent="0.25">
      <c r="B29" s="26" t="s">
        <v>25</v>
      </c>
      <c r="C29" s="27">
        <v>2831</v>
      </c>
      <c r="D29" s="28">
        <v>7279</v>
      </c>
      <c r="E29" s="28">
        <v>5471</v>
      </c>
      <c r="F29" s="28">
        <v>9949</v>
      </c>
      <c r="G29" s="29">
        <v>8652</v>
      </c>
      <c r="H29" s="32"/>
      <c r="I29" s="40">
        <v>4448</v>
      </c>
      <c r="J29" s="40">
        <v>-1808</v>
      </c>
      <c r="K29" s="40">
        <f>F29-E29</f>
        <v>4478</v>
      </c>
      <c r="L29" s="41">
        <f t="shared" si="4"/>
        <v>-1297</v>
      </c>
      <c r="M29" s="42"/>
      <c r="N29" s="43">
        <v>1.5711762628046626</v>
      </c>
      <c r="O29" s="43">
        <v>-0.2483857672757247</v>
      </c>
      <c r="P29" s="43">
        <f>K29/E29</f>
        <v>0.81849753244379453</v>
      </c>
      <c r="Q29" s="44">
        <f t="shared" si="5"/>
        <v>-0.13036486079002915</v>
      </c>
      <c r="R29" s="45">
        <f t="shared" si="2"/>
        <v>5821</v>
      </c>
      <c r="S29" s="44">
        <f t="shared" si="3"/>
        <v>2.0561638996820912</v>
      </c>
    </row>
    <row r="30" spans="2:253" x14ac:dyDescent="0.25">
      <c r="B30" s="26"/>
      <c r="C30" s="27"/>
      <c r="D30" s="28"/>
      <c r="E30" s="28"/>
      <c r="F30" s="28"/>
      <c r="G30" s="29"/>
      <c r="H30" s="6"/>
      <c r="I30" s="30" t="s">
        <v>9</v>
      </c>
      <c r="J30" s="30" t="s">
        <v>9</v>
      </c>
      <c r="K30" s="30"/>
      <c r="L30" s="31" t="str">
        <f t="shared" si="4"/>
        <v/>
      </c>
      <c r="M30" s="32"/>
      <c r="N30" s="16" t="s">
        <v>9</v>
      </c>
      <c r="O30" s="16" t="s">
        <v>9</v>
      </c>
      <c r="P30" s="16"/>
      <c r="Q30" s="33" t="str">
        <f t="shared" si="5"/>
        <v/>
      </c>
      <c r="R30" s="35" t="str">
        <f t="shared" si="2"/>
        <v/>
      </c>
      <c r="S30" s="39" t="str">
        <f t="shared" si="3"/>
        <v/>
      </c>
    </row>
    <row r="31" spans="2:253" x14ac:dyDescent="0.25">
      <c r="B31" s="34" t="s">
        <v>26</v>
      </c>
      <c r="C31" s="35">
        <v>2983.3286650976383</v>
      </c>
      <c r="D31" s="30">
        <v>6416.3040467545552</v>
      </c>
      <c r="E31" s="30">
        <v>4988.5123305932011</v>
      </c>
      <c r="F31" s="30">
        <v>6070</v>
      </c>
      <c r="G31" s="31">
        <f>AVERAGE(G33:G35)</f>
        <v>6861.333333333333</v>
      </c>
      <c r="H31" s="36"/>
      <c r="I31" s="30">
        <v>3432.9753816569169</v>
      </c>
      <c r="J31" s="30">
        <v>-1427.7917161613541</v>
      </c>
      <c r="K31" s="30">
        <f>F31-E31</f>
        <v>1081.4876694067989</v>
      </c>
      <c r="L31" s="31">
        <f t="shared" si="4"/>
        <v>791.33333333333303</v>
      </c>
      <c r="M31" s="37"/>
      <c r="N31" s="38">
        <v>1.1507198056384988</v>
      </c>
      <c r="O31" s="38">
        <v>-0.2225255701346554</v>
      </c>
      <c r="P31" s="38">
        <f>K31/E31</f>
        <v>0.21679562918474243</v>
      </c>
      <c r="Q31" s="39">
        <f t="shared" si="5"/>
        <v>0.13036792970895109</v>
      </c>
      <c r="R31" s="35">
        <f t="shared" si="2"/>
        <v>3878.0046682356947</v>
      </c>
      <c r="S31" s="39">
        <f t="shared" si="3"/>
        <v>1.2998918669622261</v>
      </c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  <c r="BA31" s="10"/>
      <c r="BB31" s="10"/>
      <c r="BC31" s="10"/>
      <c r="BD31" s="10"/>
      <c r="BE31" s="10"/>
      <c r="BF31" s="10"/>
      <c r="BG31" s="10"/>
      <c r="BH31" s="10"/>
      <c r="BI31" s="10"/>
      <c r="BJ31" s="10"/>
      <c r="BK31" s="10"/>
      <c r="BL31" s="10"/>
      <c r="BM31" s="10"/>
      <c r="BN31" s="10"/>
      <c r="BO31" s="10"/>
      <c r="BP31" s="10"/>
      <c r="BQ31" s="10"/>
      <c r="BR31" s="10"/>
      <c r="BS31" s="10"/>
      <c r="BT31" s="10"/>
      <c r="BU31" s="10"/>
      <c r="BV31" s="10"/>
      <c r="BW31" s="10"/>
      <c r="BX31" s="10"/>
      <c r="BY31" s="10"/>
      <c r="BZ31" s="10"/>
      <c r="CA31" s="10"/>
      <c r="CB31" s="10"/>
      <c r="CC31" s="10"/>
      <c r="CD31" s="10"/>
      <c r="CE31" s="10"/>
      <c r="CF31" s="10"/>
      <c r="CG31" s="10"/>
      <c r="CH31" s="10"/>
      <c r="CI31" s="10"/>
      <c r="CJ31" s="10"/>
      <c r="CK31" s="10"/>
      <c r="CL31" s="10"/>
      <c r="CM31" s="10"/>
      <c r="CN31" s="10"/>
      <c r="CO31" s="10"/>
      <c r="CP31" s="10"/>
      <c r="CQ31" s="10"/>
      <c r="CR31" s="10"/>
      <c r="CS31" s="10"/>
      <c r="CT31" s="10"/>
      <c r="CU31" s="10"/>
      <c r="CV31" s="10"/>
      <c r="CW31" s="10"/>
      <c r="CX31" s="10"/>
      <c r="CY31" s="10"/>
      <c r="CZ31" s="10"/>
      <c r="DA31" s="10"/>
      <c r="DB31" s="10"/>
      <c r="DC31" s="10"/>
      <c r="DD31" s="10"/>
      <c r="DE31" s="10"/>
      <c r="DF31" s="10"/>
      <c r="DG31" s="10"/>
      <c r="DH31" s="10"/>
      <c r="DI31" s="10"/>
      <c r="DJ31" s="10"/>
      <c r="DK31" s="10"/>
      <c r="DL31" s="10"/>
      <c r="DM31" s="10"/>
      <c r="DN31" s="10"/>
      <c r="DO31" s="10"/>
      <c r="DP31" s="10"/>
      <c r="DQ31" s="10"/>
      <c r="DR31" s="10"/>
      <c r="DS31" s="10"/>
      <c r="DT31" s="10"/>
      <c r="DU31" s="10"/>
      <c r="DV31" s="10"/>
      <c r="DW31" s="10"/>
      <c r="DX31" s="10"/>
      <c r="DY31" s="10"/>
      <c r="DZ31" s="10"/>
      <c r="EA31" s="10"/>
      <c r="EB31" s="10"/>
      <c r="EC31" s="10"/>
      <c r="ED31" s="10"/>
      <c r="EE31" s="10"/>
      <c r="EF31" s="10"/>
      <c r="EG31" s="10"/>
      <c r="EH31" s="10"/>
      <c r="EI31" s="10"/>
      <c r="EJ31" s="10"/>
      <c r="EK31" s="10"/>
      <c r="EL31" s="10"/>
      <c r="EM31" s="10"/>
      <c r="EN31" s="10"/>
      <c r="EO31" s="10"/>
      <c r="EP31" s="10"/>
      <c r="EQ31" s="10"/>
      <c r="ER31" s="10"/>
      <c r="ES31" s="10"/>
      <c r="ET31" s="10"/>
      <c r="EU31" s="10"/>
      <c r="EV31" s="10"/>
      <c r="EW31" s="10"/>
      <c r="EX31" s="10"/>
      <c r="EY31" s="10"/>
      <c r="EZ31" s="10"/>
      <c r="FA31" s="10"/>
      <c r="FB31" s="10"/>
      <c r="FC31" s="10"/>
      <c r="FD31" s="10"/>
      <c r="FE31" s="10"/>
      <c r="FF31" s="10"/>
      <c r="FG31" s="10"/>
      <c r="FH31" s="10"/>
      <c r="FI31" s="10"/>
      <c r="FJ31" s="10"/>
      <c r="FK31" s="10"/>
      <c r="FL31" s="10"/>
      <c r="FM31" s="10"/>
      <c r="FN31" s="10"/>
      <c r="FO31" s="10"/>
      <c r="FP31" s="10"/>
      <c r="FQ31" s="10"/>
      <c r="FR31" s="10"/>
      <c r="FS31" s="10"/>
      <c r="FT31" s="10"/>
      <c r="FU31" s="10"/>
      <c r="FV31" s="10"/>
      <c r="FW31" s="10"/>
      <c r="FX31" s="10"/>
      <c r="FY31" s="10"/>
      <c r="FZ31" s="10"/>
      <c r="GA31" s="10"/>
      <c r="GB31" s="10"/>
      <c r="GC31" s="10"/>
      <c r="GD31" s="10"/>
      <c r="GE31" s="10"/>
      <c r="GF31" s="10"/>
      <c r="GG31" s="10"/>
      <c r="GH31" s="10"/>
      <c r="GI31" s="10"/>
      <c r="GJ31" s="10"/>
      <c r="GK31" s="10"/>
      <c r="GL31" s="10"/>
      <c r="GM31" s="10"/>
      <c r="GN31" s="10"/>
      <c r="GO31" s="10"/>
      <c r="GP31" s="10"/>
      <c r="GQ31" s="10"/>
      <c r="GR31" s="10"/>
      <c r="GS31" s="10"/>
      <c r="GT31" s="10"/>
      <c r="GU31" s="10"/>
      <c r="GV31" s="10"/>
      <c r="GW31" s="10"/>
      <c r="GX31" s="10"/>
      <c r="GY31" s="10"/>
      <c r="GZ31" s="10"/>
      <c r="HA31" s="10"/>
      <c r="HB31" s="10"/>
      <c r="HC31" s="10"/>
      <c r="HD31" s="10"/>
      <c r="HE31" s="10"/>
      <c r="HF31" s="10"/>
      <c r="HG31" s="10"/>
      <c r="HH31" s="10"/>
      <c r="HI31" s="10"/>
      <c r="HJ31" s="10"/>
      <c r="HK31" s="10"/>
      <c r="HL31" s="10"/>
      <c r="HM31" s="10"/>
      <c r="HN31" s="10"/>
      <c r="HO31" s="10"/>
      <c r="HP31" s="10"/>
      <c r="HQ31" s="10"/>
      <c r="HR31" s="10"/>
      <c r="HS31" s="10"/>
      <c r="HT31" s="10"/>
      <c r="HU31" s="10"/>
      <c r="HV31" s="10"/>
      <c r="HW31" s="10"/>
      <c r="HX31" s="10"/>
      <c r="HY31" s="10"/>
      <c r="HZ31" s="10"/>
      <c r="IA31" s="10"/>
      <c r="IB31" s="10"/>
      <c r="IC31" s="10"/>
      <c r="ID31" s="10"/>
      <c r="IE31" s="10"/>
      <c r="IF31" s="10"/>
      <c r="IG31" s="10"/>
      <c r="IH31" s="10"/>
      <c r="II31" s="10"/>
      <c r="IJ31" s="10"/>
      <c r="IK31" s="10"/>
      <c r="IL31" s="10"/>
      <c r="IM31" s="10"/>
      <c r="IN31" s="10"/>
      <c r="IO31" s="10"/>
      <c r="IP31" s="10"/>
      <c r="IQ31" s="10"/>
      <c r="IR31" s="10"/>
      <c r="IS31" s="10"/>
    </row>
    <row r="32" spans="2:253" x14ac:dyDescent="0.25">
      <c r="B32" s="26"/>
      <c r="C32" s="27"/>
      <c r="D32" s="28"/>
      <c r="E32" s="28"/>
      <c r="F32" s="28"/>
      <c r="G32" s="29"/>
      <c r="H32" s="6"/>
      <c r="I32" s="30" t="s">
        <v>9</v>
      </c>
      <c r="J32" s="30" t="s">
        <v>9</v>
      </c>
      <c r="K32" s="30"/>
      <c r="L32" s="31" t="str">
        <f t="shared" si="4"/>
        <v/>
      </c>
      <c r="M32" s="32"/>
      <c r="N32" s="16" t="s">
        <v>9</v>
      </c>
      <c r="O32" s="16" t="s">
        <v>9</v>
      </c>
      <c r="P32" s="16"/>
      <c r="Q32" s="33" t="str">
        <f t="shared" si="5"/>
        <v/>
      </c>
      <c r="R32" s="35" t="str">
        <f t="shared" si="2"/>
        <v/>
      </c>
      <c r="S32" s="39" t="str">
        <f t="shared" si="3"/>
        <v/>
      </c>
    </row>
    <row r="33" spans="2:253" x14ac:dyDescent="0.25">
      <c r="B33" s="26" t="s">
        <v>27</v>
      </c>
      <c r="C33" s="27">
        <v>2447</v>
      </c>
      <c r="D33" s="28">
        <v>4402</v>
      </c>
      <c r="E33" s="28">
        <v>3493</v>
      </c>
      <c r="F33" s="28">
        <v>5592</v>
      </c>
      <c r="G33" s="29">
        <v>6375</v>
      </c>
      <c r="H33" s="32"/>
      <c r="I33" s="40">
        <v>1955</v>
      </c>
      <c r="J33" s="40">
        <v>-909</v>
      </c>
      <c r="K33" s="40">
        <f>F33-E33</f>
        <v>2099</v>
      </c>
      <c r="L33" s="41">
        <f t="shared" si="4"/>
        <v>783</v>
      </c>
      <c r="M33" s="42"/>
      <c r="N33" s="43">
        <v>0.79893747445852059</v>
      </c>
      <c r="O33" s="43">
        <v>-0.2064970467969105</v>
      </c>
      <c r="P33" s="43">
        <f>K33/E33</f>
        <v>0.60091611795018607</v>
      </c>
      <c r="Q33" s="44">
        <f t="shared" si="5"/>
        <v>0.14002145922746781</v>
      </c>
      <c r="R33" s="45">
        <f t="shared" si="2"/>
        <v>3928</v>
      </c>
      <c r="S33" s="44">
        <f t="shared" si="3"/>
        <v>1.6052308949734369</v>
      </c>
    </row>
    <row r="34" spans="2:253" x14ac:dyDescent="0.25">
      <c r="B34" s="26" t="s">
        <v>28</v>
      </c>
      <c r="C34" s="27">
        <v>2179</v>
      </c>
      <c r="D34" s="28">
        <v>5791</v>
      </c>
      <c r="E34" s="28">
        <v>4207</v>
      </c>
      <c r="F34" s="28">
        <v>4561</v>
      </c>
      <c r="G34" s="29">
        <v>5541</v>
      </c>
      <c r="H34" s="32"/>
      <c r="I34" s="40">
        <v>3612</v>
      </c>
      <c r="J34" s="40">
        <v>-1584</v>
      </c>
      <c r="K34" s="40">
        <f>F34-E34</f>
        <v>354</v>
      </c>
      <c r="L34" s="41">
        <f t="shared" si="4"/>
        <v>980</v>
      </c>
      <c r="M34" s="42"/>
      <c r="N34" s="43">
        <v>1.6576411197797154</v>
      </c>
      <c r="O34" s="43">
        <v>-0.27352788810222761</v>
      </c>
      <c r="P34" s="43">
        <f>K34/E34</f>
        <v>8.4145471832659857E-2</v>
      </c>
      <c r="Q34" s="44">
        <f t="shared" si="5"/>
        <v>0.21486516114887086</v>
      </c>
      <c r="R34" s="45">
        <f t="shared" si="2"/>
        <v>3362</v>
      </c>
      <c r="S34" s="44">
        <f t="shared" si="3"/>
        <v>1.5429095915557596</v>
      </c>
    </row>
    <row r="35" spans="2:253" x14ac:dyDescent="0.25">
      <c r="B35" s="26" t="s">
        <v>29</v>
      </c>
      <c r="C35" s="27">
        <v>3804</v>
      </c>
      <c r="D35" s="28">
        <v>7587</v>
      </c>
      <c r="E35" s="28">
        <v>5981</v>
      </c>
      <c r="F35" s="28">
        <v>8057</v>
      </c>
      <c r="G35" s="29">
        <v>8668</v>
      </c>
      <c r="H35" s="32"/>
      <c r="I35" s="40">
        <v>3783</v>
      </c>
      <c r="J35" s="40">
        <v>-1606</v>
      </c>
      <c r="K35" s="40">
        <f>F35-E35</f>
        <v>2076</v>
      </c>
      <c r="L35" s="41">
        <f t="shared" si="4"/>
        <v>611</v>
      </c>
      <c r="M35" s="42"/>
      <c r="N35" s="43">
        <v>0.99447949526813884</v>
      </c>
      <c r="O35" s="43">
        <v>-0.21167787004085936</v>
      </c>
      <c r="P35" s="43">
        <f>K35/E35</f>
        <v>0.34709914729978264</v>
      </c>
      <c r="Q35" s="44">
        <f t="shared" si="5"/>
        <v>7.5834677919821278E-2</v>
      </c>
      <c r="R35" s="45">
        <f t="shared" si="2"/>
        <v>4864</v>
      </c>
      <c r="S35" s="44">
        <f t="shared" si="3"/>
        <v>1.2786540483701367</v>
      </c>
    </row>
    <row r="36" spans="2:253" x14ac:dyDescent="0.25">
      <c r="B36" s="26"/>
      <c r="C36" s="27"/>
      <c r="D36" s="28"/>
      <c r="E36" s="28"/>
      <c r="F36" s="28"/>
      <c r="G36" s="29"/>
      <c r="H36" s="6"/>
      <c r="I36" s="30" t="s">
        <v>9</v>
      </c>
      <c r="J36" s="30" t="s">
        <v>9</v>
      </c>
      <c r="K36" s="30"/>
      <c r="L36" s="31" t="str">
        <f t="shared" si="4"/>
        <v/>
      </c>
      <c r="M36" s="32"/>
      <c r="N36" s="16" t="s">
        <v>9</v>
      </c>
      <c r="O36" s="16" t="s">
        <v>9</v>
      </c>
      <c r="P36" s="16"/>
      <c r="Q36" s="33" t="str">
        <f t="shared" si="5"/>
        <v/>
      </c>
      <c r="R36" s="35" t="str">
        <f t="shared" si="2"/>
        <v/>
      </c>
      <c r="S36" s="39" t="str">
        <f t="shared" si="3"/>
        <v/>
      </c>
    </row>
    <row r="37" spans="2:253" x14ac:dyDescent="0.25">
      <c r="B37" s="34" t="s">
        <v>30</v>
      </c>
      <c r="C37" s="35">
        <v>3708.6231398933401</v>
      </c>
      <c r="D37" s="30">
        <v>6132.9169858706446</v>
      </c>
      <c r="E37" s="30">
        <v>6817.7900579127836</v>
      </c>
      <c r="F37" s="30">
        <v>7223.8</v>
      </c>
      <c r="G37" s="31">
        <f>AVERAGE(G39:G43)</f>
        <v>9105.7999999999993</v>
      </c>
      <c r="H37" s="36"/>
      <c r="I37" s="30">
        <v>2424.2938459773045</v>
      </c>
      <c r="J37" s="30">
        <v>684.87307204213903</v>
      </c>
      <c r="K37" s="30">
        <f>F37-E37</f>
        <v>406.00994208721659</v>
      </c>
      <c r="L37" s="31">
        <f t="shared" si="4"/>
        <v>1881.9999999999991</v>
      </c>
      <c r="M37" s="37"/>
      <c r="N37" s="38">
        <v>0.65369107470084631</v>
      </c>
      <c r="O37" s="38">
        <v>0.11167166841162007</v>
      </c>
      <c r="P37" s="38">
        <f>K37/E37</f>
        <v>5.9551546562510833E-2</v>
      </c>
      <c r="Q37" s="39">
        <f t="shared" si="5"/>
        <v>0.26052770010243903</v>
      </c>
      <c r="R37" s="35">
        <f t="shared" si="2"/>
        <v>5397.1768601066597</v>
      </c>
      <c r="S37" s="39">
        <f t="shared" si="3"/>
        <v>1.4553047469422526</v>
      </c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  <c r="CC37" s="10"/>
      <c r="CD37" s="10"/>
      <c r="CE37" s="10"/>
      <c r="CF37" s="10"/>
      <c r="CG37" s="10"/>
      <c r="CH37" s="10"/>
      <c r="CI37" s="10"/>
      <c r="CJ37" s="10"/>
      <c r="CK37" s="10"/>
      <c r="CL37" s="10"/>
      <c r="CM37" s="10"/>
      <c r="CN37" s="10"/>
      <c r="CO37" s="10"/>
      <c r="CP37" s="10"/>
      <c r="CQ37" s="10"/>
      <c r="CR37" s="10"/>
      <c r="CS37" s="10"/>
      <c r="CT37" s="10"/>
      <c r="CU37" s="10"/>
      <c r="CV37" s="10"/>
      <c r="CW37" s="10"/>
      <c r="CX37" s="10"/>
      <c r="CY37" s="10"/>
      <c r="CZ37" s="10"/>
      <c r="DA37" s="10"/>
      <c r="DB37" s="10"/>
      <c r="DC37" s="10"/>
      <c r="DD37" s="10"/>
      <c r="DE37" s="10"/>
      <c r="DF37" s="10"/>
      <c r="DG37" s="10"/>
      <c r="DH37" s="10"/>
      <c r="DI37" s="10"/>
      <c r="DJ37" s="10"/>
      <c r="DK37" s="10"/>
      <c r="DL37" s="10"/>
      <c r="DM37" s="10"/>
      <c r="DN37" s="10"/>
      <c r="DO37" s="10"/>
      <c r="DP37" s="10"/>
      <c r="DQ37" s="10"/>
      <c r="DR37" s="10"/>
      <c r="DS37" s="10"/>
      <c r="DT37" s="10"/>
      <c r="DU37" s="10"/>
      <c r="DV37" s="10"/>
      <c r="DW37" s="10"/>
      <c r="DX37" s="10"/>
      <c r="DY37" s="10"/>
      <c r="DZ37" s="10"/>
      <c r="EA37" s="10"/>
      <c r="EB37" s="10"/>
      <c r="EC37" s="10"/>
      <c r="ED37" s="10"/>
      <c r="EE37" s="10"/>
      <c r="EF37" s="10"/>
      <c r="EG37" s="10"/>
      <c r="EH37" s="10"/>
      <c r="EI37" s="10"/>
      <c r="EJ37" s="10"/>
      <c r="EK37" s="10"/>
      <c r="EL37" s="10"/>
      <c r="EM37" s="10"/>
      <c r="EN37" s="10"/>
      <c r="EO37" s="10"/>
      <c r="EP37" s="10"/>
      <c r="EQ37" s="10"/>
      <c r="ER37" s="10"/>
      <c r="ES37" s="10"/>
      <c r="ET37" s="10"/>
      <c r="EU37" s="10"/>
      <c r="EV37" s="10"/>
      <c r="EW37" s="10"/>
      <c r="EX37" s="10"/>
      <c r="EY37" s="10"/>
      <c r="EZ37" s="10"/>
      <c r="FA37" s="10"/>
      <c r="FB37" s="10"/>
      <c r="FC37" s="10"/>
      <c r="FD37" s="10"/>
      <c r="FE37" s="10"/>
      <c r="FF37" s="10"/>
      <c r="FG37" s="10"/>
      <c r="FH37" s="10"/>
      <c r="FI37" s="10"/>
      <c r="FJ37" s="10"/>
      <c r="FK37" s="10"/>
      <c r="FL37" s="10"/>
      <c r="FM37" s="10"/>
      <c r="FN37" s="10"/>
      <c r="FO37" s="10"/>
      <c r="FP37" s="10"/>
      <c r="FQ37" s="10"/>
      <c r="FR37" s="10"/>
      <c r="FS37" s="10"/>
      <c r="FT37" s="10"/>
      <c r="FU37" s="10"/>
      <c r="FV37" s="10"/>
      <c r="FW37" s="10"/>
      <c r="FX37" s="10"/>
      <c r="FY37" s="10"/>
      <c r="FZ37" s="10"/>
      <c r="GA37" s="10"/>
      <c r="GB37" s="10"/>
      <c r="GC37" s="10"/>
      <c r="GD37" s="10"/>
      <c r="GE37" s="10"/>
      <c r="GF37" s="10"/>
      <c r="GG37" s="10"/>
      <c r="GH37" s="10"/>
      <c r="GI37" s="10"/>
      <c r="GJ37" s="10"/>
      <c r="GK37" s="10"/>
      <c r="GL37" s="10"/>
      <c r="GM37" s="10"/>
      <c r="GN37" s="10"/>
      <c r="GO37" s="10"/>
      <c r="GP37" s="10"/>
      <c r="GQ37" s="10"/>
      <c r="GR37" s="10"/>
      <c r="GS37" s="10"/>
      <c r="GT37" s="10"/>
      <c r="GU37" s="10"/>
      <c r="GV37" s="10"/>
      <c r="GW37" s="10"/>
      <c r="GX37" s="10"/>
      <c r="GY37" s="10"/>
      <c r="GZ37" s="10"/>
      <c r="HA37" s="10"/>
      <c r="HB37" s="10"/>
      <c r="HC37" s="10"/>
      <c r="HD37" s="10"/>
      <c r="HE37" s="10"/>
      <c r="HF37" s="10"/>
      <c r="HG37" s="10"/>
      <c r="HH37" s="10"/>
      <c r="HI37" s="10"/>
      <c r="HJ37" s="10"/>
      <c r="HK37" s="10"/>
      <c r="HL37" s="10"/>
      <c r="HM37" s="10"/>
      <c r="HN37" s="10"/>
      <c r="HO37" s="10"/>
      <c r="HP37" s="10"/>
      <c r="HQ37" s="10"/>
      <c r="HR37" s="10"/>
      <c r="HS37" s="10"/>
      <c r="HT37" s="10"/>
      <c r="HU37" s="10"/>
      <c r="HV37" s="10"/>
      <c r="HW37" s="10"/>
      <c r="HX37" s="10"/>
      <c r="HY37" s="10"/>
      <c r="HZ37" s="10"/>
      <c r="IA37" s="10"/>
      <c r="IB37" s="10"/>
      <c r="IC37" s="10"/>
      <c r="ID37" s="10"/>
      <c r="IE37" s="10"/>
      <c r="IF37" s="10"/>
      <c r="IG37" s="10"/>
      <c r="IH37" s="10"/>
      <c r="II37" s="10"/>
      <c r="IJ37" s="10"/>
      <c r="IK37" s="10"/>
      <c r="IL37" s="10"/>
      <c r="IM37" s="10"/>
      <c r="IN37" s="10"/>
      <c r="IO37" s="10"/>
      <c r="IP37" s="10"/>
      <c r="IQ37" s="10"/>
      <c r="IR37" s="10"/>
      <c r="IS37" s="10"/>
    </row>
    <row r="38" spans="2:253" x14ac:dyDescent="0.25">
      <c r="B38" s="26"/>
      <c r="C38" s="27"/>
      <c r="D38" s="28"/>
      <c r="E38" s="28"/>
      <c r="F38" s="28"/>
      <c r="G38" s="29"/>
      <c r="H38" s="6"/>
      <c r="I38" s="30" t="s">
        <v>9</v>
      </c>
      <c r="J38" s="30" t="s">
        <v>9</v>
      </c>
      <c r="K38" s="30"/>
      <c r="L38" s="31" t="str">
        <f t="shared" si="4"/>
        <v/>
      </c>
      <c r="M38" s="32"/>
      <c r="N38" s="16" t="s">
        <v>9</v>
      </c>
      <c r="O38" s="16" t="s">
        <v>9</v>
      </c>
      <c r="P38" s="16"/>
      <c r="Q38" s="33" t="str">
        <f t="shared" si="5"/>
        <v/>
      </c>
      <c r="R38" s="35" t="str">
        <f t="shared" si="2"/>
        <v/>
      </c>
      <c r="S38" s="39" t="str">
        <f t="shared" si="3"/>
        <v/>
      </c>
    </row>
    <row r="39" spans="2:253" x14ac:dyDescent="0.25">
      <c r="B39" s="26" t="s">
        <v>31</v>
      </c>
      <c r="C39" s="27">
        <v>2951</v>
      </c>
      <c r="D39" s="28">
        <v>5510</v>
      </c>
      <c r="E39" s="28">
        <v>6109</v>
      </c>
      <c r="F39" s="28">
        <v>7126</v>
      </c>
      <c r="G39" s="29">
        <v>9891</v>
      </c>
      <c r="H39" s="32"/>
      <c r="I39" s="40">
        <v>2559</v>
      </c>
      <c r="J39" s="40">
        <v>599</v>
      </c>
      <c r="K39" s="40">
        <f>F39-E39</f>
        <v>1017</v>
      </c>
      <c r="L39" s="41">
        <f t="shared" si="4"/>
        <v>2765</v>
      </c>
      <c r="M39" s="42"/>
      <c r="N39" s="43">
        <v>0.86716367333107425</v>
      </c>
      <c r="O39" s="43">
        <v>0.10871143375680581</v>
      </c>
      <c r="P39" s="43">
        <f>K39/E39</f>
        <v>0.1664756916025536</v>
      </c>
      <c r="Q39" s="44">
        <f t="shared" si="5"/>
        <v>0.3880157170923379</v>
      </c>
      <c r="R39" s="45">
        <f t="shared" si="2"/>
        <v>6940</v>
      </c>
      <c r="S39" s="44">
        <f t="shared" si="3"/>
        <v>2.3517451711284312</v>
      </c>
    </row>
    <row r="40" spans="2:253" x14ac:dyDescent="0.25">
      <c r="B40" s="26" t="s">
        <v>32</v>
      </c>
      <c r="C40" s="27">
        <v>5799</v>
      </c>
      <c r="D40" s="28">
        <v>7690</v>
      </c>
      <c r="E40" s="28">
        <v>7255</v>
      </c>
      <c r="F40" s="28">
        <v>8017</v>
      </c>
      <c r="G40" s="29">
        <v>10443</v>
      </c>
      <c r="H40" s="32"/>
      <c r="I40" s="40">
        <v>1891</v>
      </c>
      <c r="J40" s="40">
        <v>-435</v>
      </c>
      <c r="K40" s="40">
        <f>F40-E40</f>
        <v>762</v>
      </c>
      <c r="L40" s="41">
        <f t="shared" si="4"/>
        <v>2426</v>
      </c>
      <c r="M40" s="42"/>
      <c r="N40" s="43">
        <v>0.32609070529401624</v>
      </c>
      <c r="O40" s="43">
        <v>-5.6566970091027305E-2</v>
      </c>
      <c r="P40" s="43">
        <f>K40/E40</f>
        <v>0.10503101309441765</v>
      </c>
      <c r="Q40" s="44">
        <f t="shared" si="5"/>
        <v>0.30260696020955469</v>
      </c>
      <c r="R40" s="45">
        <f t="shared" si="2"/>
        <v>4644</v>
      </c>
      <c r="S40" s="44">
        <f t="shared" si="3"/>
        <v>0.80082772891877907</v>
      </c>
    </row>
    <row r="41" spans="2:253" x14ac:dyDescent="0.25">
      <c r="B41" s="26" t="s">
        <v>33</v>
      </c>
      <c r="C41" s="27">
        <v>3380</v>
      </c>
      <c r="D41" s="28">
        <v>6105</v>
      </c>
      <c r="E41" s="28">
        <v>6813</v>
      </c>
      <c r="F41" s="28">
        <v>6609</v>
      </c>
      <c r="G41" s="29">
        <v>7782</v>
      </c>
      <c r="H41" s="32"/>
      <c r="I41" s="40">
        <v>2725</v>
      </c>
      <c r="J41" s="40">
        <v>708</v>
      </c>
      <c r="K41" s="40">
        <f>F41-E41</f>
        <v>-204</v>
      </c>
      <c r="L41" s="41">
        <f t="shared" si="4"/>
        <v>1173</v>
      </c>
      <c r="M41" s="42"/>
      <c r="N41" s="43">
        <v>0.80621301775147924</v>
      </c>
      <c r="O41" s="43">
        <v>0.11597051597051597</v>
      </c>
      <c r="P41" s="43">
        <f>K41/E41</f>
        <v>-2.9942756494936152E-2</v>
      </c>
      <c r="Q41" s="44">
        <f t="shared" si="5"/>
        <v>0.17748524738992283</v>
      </c>
      <c r="R41" s="45">
        <f t="shared" si="2"/>
        <v>4402</v>
      </c>
      <c r="S41" s="44">
        <f t="shared" si="3"/>
        <v>1.3023668639053254</v>
      </c>
    </row>
    <row r="42" spans="2:253" x14ac:dyDescent="0.25">
      <c r="B42" s="26" t="s">
        <v>34</v>
      </c>
      <c r="C42" s="27">
        <v>3144</v>
      </c>
      <c r="D42" s="28">
        <v>5786</v>
      </c>
      <c r="E42" s="28">
        <v>7444</v>
      </c>
      <c r="F42" s="28">
        <v>7339</v>
      </c>
      <c r="G42" s="29">
        <v>8163</v>
      </c>
      <c r="H42" s="32"/>
      <c r="I42" s="40">
        <v>2642</v>
      </c>
      <c r="J42" s="40">
        <v>1658</v>
      </c>
      <c r="K42" s="40">
        <f>F42-E42</f>
        <v>-105</v>
      </c>
      <c r="L42" s="41">
        <f t="shared" si="4"/>
        <v>824</v>
      </c>
      <c r="M42" s="42"/>
      <c r="N42" s="43">
        <v>0.84033078880407119</v>
      </c>
      <c r="O42" s="43">
        <v>0.28655375043207743</v>
      </c>
      <c r="P42" s="43">
        <f>K42/E42</f>
        <v>-1.4105319720580333E-2</v>
      </c>
      <c r="Q42" s="44">
        <f t="shared" si="5"/>
        <v>0.11227687695871372</v>
      </c>
      <c r="R42" s="45">
        <f t="shared" si="2"/>
        <v>5019</v>
      </c>
      <c r="S42" s="44">
        <f t="shared" si="3"/>
        <v>1.5963740458015268</v>
      </c>
    </row>
    <row r="43" spans="2:253" x14ac:dyDescent="0.25">
      <c r="B43" s="26" t="s">
        <v>35</v>
      </c>
      <c r="C43" s="27">
        <v>4203</v>
      </c>
      <c r="D43" s="28">
        <v>6169</v>
      </c>
      <c r="E43" s="28">
        <v>6612</v>
      </c>
      <c r="F43" s="28">
        <v>7028</v>
      </c>
      <c r="G43" s="29">
        <v>9250</v>
      </c>
      <c r="H43" s="32"/>
      <c r="I43" s="40">
        <v>1966</v>
      </c>
      <c r="J43" s="40">
        <v>443</v>
      </c>
      <c r="K43" s="40">
        <f>F43-E43</f>
        <v>416</v>
      </c>
      <c r="L43" s="41">
        <f t="shared" si="4"/>
        <v>2222</v>
      </c>
      <c r="M43" s="42"/>
      <c r="N43" s="43">
        <v>0.46776112300737566</v>
      </c>
      <c r="O43" s="43">
        <v>7.1810666234397802E-2</v>
      </c>
      <c r="P43" s="43">
        <f>K43/E43</f>
        <v>6.2915910465819722E-2</v>
      </c>
      <c r="Q43" s="44">
        <f t="shared" si="5"/>
        <v>0.3161639157655094</v>
      </c>
      <c r="R43" s="45">
        <f t="shared" si="2"/>
        <v>5047</v>
      </c>
      <c r="S43" s="44">
        <f t="shared" si="3"/>
        <v>1.2008089459909588</v>
      </c>
    </row>
    <row r="44" spans="2:253" x14ac:dyDescent="0.25">
      <c r="B44" s="26"/>
      <c r="C44" s="27"/>
      <c r="D44" s="28"/>
      <c r="E44" s="28"/>
      <c r="F44" s="28"/>
      <c r="G44" s="29"/>
      <c r="H44" s="6"/>
      <c r="I44" s="30" t="s">
        <v>9</v>
      </c>
      <c r="J44" s="30" t="s">
        <v>9</v>
      </c>
      <c r="K44" s="30"/>
      <c r="L44" s="31" t="str">
        <f t="shared" si="4"/>
        <v/>
      </c>
      <c r="M44" s="32"/>
      <c r="N44" s="16" t="s">
        <v>9</v>
      </c>
      <c r="O44" s="16" t="s">
        <v>9</v>
      </c>
      <c r="P44" s="16"/>
      <c r="Q44" s="33" t="str">
        <f t="shared" si="5"/>
        <v/>
      </c>
      <c r="R44" s="35" t="str">
        <f t="shared" si="2"/>
        <v/>
      </c>
      <c r="S44" s="39" t="str">
        <f t="shared" si="3"/>
        <v/>
      </c>
    </row>
    <row r="45" spans="2:253" x14ac:dyDescent="0.25">
      <c r="B45" s="34" t="s">
        <v>36</v>
      </c>
      <c r="C45" s="35">
        <v>2732.3453058339182</v>
      </c>
      <c r="D45" s="30">
        <v>5188.4710456209614</v>
      </c>
      <c r="E45" s="30">
        <v>5894.5206272102487</v>
      </c>
      <c r="F45" s="30">
        <v>5934</v>
      </c>
      <c r="G45" s="31">
        <f>AVERAGE(G47:G50)</f>
        <v>7859.5</v>
      </c>
      <c r="H45" s="36"/>
      <c r="I45" s="30">
        <v>2456.1257397870431</v>
      </c>
      <c r="J45" s="30">
        <v>706.0495815892873</v>
      </c>
      <c r="K45" s="30">
        <f>F45-E45</f>
        <v>39.479372789751324</v>
      </c>
      <c r="L45" s="31">
        <f t="shared" si="4"/>
        <v>1925.5</v>
      </c>
      <c r="M45" s="37"/>
      <c r="N45" s="38">
        <v>0.89890751895190191</v>
      </c>
      <c r="O45" s="38">
        <v>0.1360804706012938</v>
      </c>
      <c r="P45" s="38">
        <f>K45/E45</f>
        <v>6.6976392630652432E-3</v>
      </c>
      <c r="Q45" s="39">
        <f t="shared" si="5"/>
        <v>0.32448601280754974</v>
      </c>
      <c r="R45" s="35">
        <f t="shared" si="2"/>
        <v>5127.1546941660818</v>
      </c>
      <c r="S45" s="39">
        <f t="shared" si="3"/>
        <v>1.8764665956454805</v>
      </c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  <c r="BA45" s="10"/>
      <c r="BB45" s="10"/>
      <c r="BC45" s="10"/>
      <c r="BD45" s="10"/>
      <c r="BE45" s="10"/>
      <c r="BF45" s="10"/>
      <c r="BG45" s="10"/>
      <c r="BH45" s="10"/>
      <c r="BI45" s="10"/>
      <c r="BJ45" s="10"/>
      <c r="BK45" s="10"/>
      <c r="BL45" s="10"/>
      <c r="BM45" s="10"/>
      <c r="BN45" s="10"/>
      <c r="BO45" s="10"/>
      <c r="BP45" s="10"/>
      <c r="BQ45" s="10"/>
      <c r="BR45" s="10"/>
      <c r="BS45" s="10"/>
      <c r="BT45" s="10"/>
      <c r="BU45" s="10"/>
      <c r="BV45" s="10"/>
      <c r="BW45" s="10"/>
      <c r="BX45" s="10"/>
      <c r="BY45" s="10"/>
      <c r="BZ45" s="10"/>
      <c r="CA45" s="10"/>
      <c r="CB45" s="10"/>
      <c r="CC45" s="10"/>
      <c r="CD45" s="10"/>
      <c r="CE45" s="10"/>
      <c r="CF45" s="10"/>
      <c r="CG45" s="10"/>
      <c r="CH45" s="10"/>
      <c r="CI45" s="10"/>
      <c r="CJ45" s="10"/>
      <c r="CK45" s="10"/>
      <c r="CL45" s="10"/>
      <c r="CM45" s="10"/>
      <c r="CN45" s="10"/>
      <c r="CO45" s="10"/>
      <c r="CP45" s="10"/>
      <c r="CQ45" s="10"/>
      <c r="CR45" s="10"/>
      <c r="CS45" s="10"/>
      <c r="CT45" s="10"/>
      <c r="CU45" s="10"/>
      <c r="CV45" s="10"/>
      <c r="CW45" s="10"/>
      <c r="CX45" s="10"/>
      <c r="CY45" s="10"/>
      <c r="CZ45" s="10"/>
      <c r="DA45" s="10"/>
      <c r="DB45" s="10"/>
      <c r="DC45" s="10"/>
      <c r="DD45" s="10"/>
      <c r="DE45" s="10"/>
      <c r="DF45" s="10"/>
      <c r="DG45" s="10"/>
      <c r="DH45" s="10"/>
      <c r="DI45" s="10"/>
      <c r="DJ45" s="10"/>
      <c r="DK45" s="10"/>
      <c r="DL45" s="10"/>
      <c r="DM45" s="10"/>
      <c r="DN45" s="10"/>
      <c r="DO45" s="10"/>
      <c r="DP45" s="10"/>
      <c r="DQ45" s="10"/>
      <c r="DR45" s="10"/>
      <c r="DS45" s="10"/>
      <c r="DT45" s="10"/>
      <c r="DU45" s="10"/>
      <c r="DV45" s="10"/>
      <c r="DW45" s="10"/>
      <c r="DX45" s="10"/>
      <c r="DY45" s="10"/>
      <c r="DZ45" s="10"/>
      <c r="EA45" s="10"/>
      <c r="EB45" s="10"/>
      <c r="EC45" s="10"/>
      <c r="ED45" s="10"/>
      <c r="EE45" s="10"/>
      <c r="EF45" s="10"/>
      <c r="EG45" s="10"/>
      <c r="EH45" s="10"/>
      <c r="EI45" s="10"/>
      <c r="EJ45" s="10"/>
      <c r="EK45" s="10"/>
      <c r="EL45" s="10"/>
      <c r="EM45" s="10"/>
      <c r="EN45" s="10"/>
      <c r="EO45" s="10"/>
      <c r="EP45" s="10"/>
      <c r="EQ45" s="10"/>
      <c r="ER45" s="10"/>
      <c r="ES45" s="10"/>
      <c r="ET45" s="10"/>
      <c r="EU45" s="10"/>
      <c r="EV45" s="10"/>
      <c r="EW45" s="10"/>
      <c r="EX45" s="10"/>
      <c r="EY45" s="10"/>
      <c r="EZ45" s="10"/>
      <c r="FA45" s="10"/>
      <c r="FB45" s="10"/>
      <c r="FC45" s="10"/>
      <c r="FD45" s="10"/>
      <c r="FE45" s="10"/>
      <c r="FF45" s="10"/>
      <c r="FG45" s="10"/>
      <c r="FH45" s="10"/>
      <c r="FI45" s="10"/>
      <c r="FJ45" s="10"/>
      <c r="FK45" s="10"/>
      <c r="FL45" s="10"/>
      <c r="FM45" s="10"/>
      <c r="FN45" s="10"/>
      <c r="FO45" s="10"/>
      <c r="FP45" s="10"/>
      <c r="FQ45" s="10"/>
      <c r="FR45" s="10"/>
      <c r="FS45" s="10"/>
      <c r="FT45" s="10"/>
      <c r="FU45" s="10"/>
      <c r="FV45" s="10"/>
      <c r="FW45" s="10"/>
      <c r="FX45" s="10"/>
      <c r="FY45" s="10"/>
      <c r="FZ45" s="10"/>
      <c r="GA45" s="10"/>
      <c r="GB45" s="10"/>
      <c r="GC45" s="10"/>
      <c r="GD45" s="10"/>
      <c r="GE45" s="10"/>
      <c r="GF45" s="10"/>
      <c r="GG45" s="10"/>
      <c r="GH45" s="10"/>
      <c r="GI45" s="10"/>
      <c r="GJ45" s="10"/>
      <c r="GK45" s="10"/>
      <c r="GL45" s="10"/>
      <c r="GM45" s="10"/>
      <c r="GN45" s="10"/>
      <c r="GO45" s="10"/>
      <c r="GP45" s="10"/>
      <c r="GQ45" s="10"/>
      <c r="GR45" s="10"/>
      <c r="GS45" s="10"/>
      <c r="GT45" s="10"/>
      <c r="GU45" s="10"/>
      <c r="GV45" s="10"/>
      <c r="GW45" s="10"/>
      <c r="GX45" s="10"/>
      <c r="GY45" s="10"/>
      <c r="GZ45" s="10"/>
      <c r="HA45" s="10"/>
      <c r="HB45" s="10"/>
      <c r="HC45" s="10"/>
      <c r="HD45" s="10"/>
      <c r="HE45" s="10"/>
      <c r="HF45" s="10"/>
      <c r="HG45" s="10"/>
      <c r="HH45" s="10"/>
      <c r="HI45" s="10"/>
      <c r="HJ45" s="10"/>
      <c r="HK45" s="10"/>
      <c r="HL45" s="10"/>
      <c r="HM45" s="10"/>
      <c r="HN45" s="10"/>
      <c r="HO45" s="10"/>
      <c r="HP45" s="10"/>
      <c r="HQ45" s="10"/>
      <c r="HR45" s="10"/>
      <c r="HS45" s="10"/>
      <c r="HT45" s="10"/>
      <c r="HU45" s="10"/>
      <c r="HV45" s="10"/>
      <c r="HW45" s="10"/>
      <c r="HX45" s="10"/>
      <c r="HY45" s="10"/>
      <c r="HZ45" s="10"/>
      <c r="IA45" s="10"/>
      <c r="IB45" s="10"/>
      <c r="IC45" s="10"/>
      <c r="ID45" s="10"/>
      <c r="IE45" s="10"/>
      <c r="IF45" s="10"/>
      <c r="IG45" s="10"/>
      <c r="IH45" s="10"/>
      <c r="II45" s="10"/>
      <c r="IJ45" s="10"/>
      <c r="IK45" s="10"/>
      <c r="IL45" s="10"/>
      <c r="IM45" s="10"/>
      <c r="IN45" s="10"/>
      <c r="IO45" s="10"/>
      <c r="IP45" s="10"/>
      <c r="IQ45" s="10"/>
      <c r="IR45" s="10"/>
      <c r="IS45" s="10"/>
    </row>
    <row r="46" spans="2:253" x14ac:dyDescent="0.25">
      <c r="B46" s="26"/>
      <c r="C46" s="27"/>
      <c r="D46" s="28"/>
      <c r="E46" s="28"/>
      <c r="F46" s="28"/>
      <c r="G46" s="29"/>
      <c r="H46" s="6"/>
      <c r="I46" s="30" t="s">
        <v>9</v>
      </c>
      <c r="J46" s="30" t="s">
        <v>9</v>
      </c>
      <c r="K46" s="30"/>
      <c r="L46" s="31" t="str">
        <f t="shared" si="4"/>
        <v/>
      </c>
      <c r="M46" s="32"/>
      <c r="N46" s="48"/>
      <c r="O46" s="48"/>
      <c r="P46" s="48"/>
      <c r="Q46" s="33" t="str">
        <f t="shared" si="5"/>
        <v/>
      </c>
      <c r="R46" s="35" t="str">
        <f t="shared" si="2"/>
        <v/>
      </c>
      <c r="S46" s="39" t="str">
        <f t="shared" si="3"/>
        <v/>
      </c>
    </row>
    <row r="47" spans="2:253" x14ac:dyDescent="0.25">
      <c r="B47" s="26" t="s">
        <v>37</v>
      </c>
      <c r="C47" s="27">
        <v>2704</v>
      </c>
      <c r="D47" s="28">
        <v>4896</v>
      </c>
      <c r="E47" s="28">
        <v>5211</v>
      </c>
      <c r="F47" s="28">
        <v>5676</v>
      </c>
      <c r="G47" s="29">
        <v>7614</v>
      </c>
      <c r="H47" s="32"/>
      <c r="I47" s="40">
        <v>2192</v>
      </c>
      <c r="J47" s="40">
        <v>315</v>
      </c>
      <c r="K47" s="40">
        <f>F47-E47</f>
        <v>465</v>
      </c>
      <c r="L47" s="41">
        <f t="shared" si="4"/>
        <v>1938</v>
      </c>
      <c r="M47" s="42"/>
      <c r="N47" s="43">
        <v>0.81065088757396453</v>
      </c>
      <c r="O47" s="43">
        <v>6.4338235294117641E-2</v>
      </c>
      <c r="P47" s="43">
        <f>K47/E47</f>
        <v>8.9234312032239499E-2</v>
      </c>
      <c r="Q47" s="44">
        <f t="shared" si="5"/>
        <v>0.34143763213530653</v>
      </c>
      <c r="R47" s="45">
        <f t="shared" si="2"/>
        <v>4910</v>
      </c>
      <c r="S47" s="44">
        <f t="shared" si="3"/>
        <v>1.8158284023668638</v>
      </c>
    </row>
    <row r="48" spans="2:253" x14ac:dyDescent="0.25">
      <c r="B48" s="26" t="s">
        <v>38</v>
      </c>
      <c r="C48" s="27">
        <v>2516</v>
      </c>
      <c r="D48" s="28">
        <v>6341</v>
      </c>
      <c r="E48" s="28">
        <v>6603</v>
      </c>
      <c r="F48" s="28">
        <v>5726</v>
      </c>
      <c r="G48" s="29">
        <v>7951</v>
      </c>
      <c r="H48" s="32"/>
      <c r="I48" s="40">
        <v>3825</v>
      </c>
      <c r="J48" s="40">
        <v>262</v>
      </c>
      <c r="K48" s="40">
        <f>F48-E48</f>
        <v>-877</v>
      </c>
      <c r="L48" s="41">
        <f t="shared" si="4"/>
        <v>2225</v>
      </c>
      <c r="M48" s="42"/>
      <c r="N48" s="43">
        <v>1.5202702702702702</v>
      </c>
      <c r="O48" s="43">
        <v>4.1318404037218107E-2</v>
      </c>
      <c r="P48" s="43">
        <f>K48/E48</f>
        <v>-0.13281841587157353</v>
      </c>
      <c r="Q48" s="44">
        <f t="shared" si="5"/>
        <v>0.38857841425078588</v>
      </c>
      <c r="R48" s="45">
        <f t="shared" si="2"/>
        <v>5435</v>
      </c>
      <c r="S48" s="44">
        <f t="shared" si="3"/>
        <v>2.1601748807631163</v>
      </c>
    </row>
    <row r="49" spans="2:19" x14ac:dyDescent="0.25">
      <c r="B49" s="26" t="s">
        <v>39</v>
      </c>
      <c r="C49" s="27">
        <v>3413</v>
      </c>
      <c r="D49" s="28">
        <v>5793</v>
      </c>
      <c r="E49" s="28">
        <v>6284</v>
      </c>
      <c r="F49" s="28">
        <v>7034</v>
      </c>
      <c r="G49" s="29">
        <v>7641</v>
      </c>
      <c r="H49" s="32"/>
      <c r="I49" s="40">
        <v>2380</v>
      </c>
      <c r="J49" s="40">
        <v>491</v>
      </c>
      <c r="K49" s="40">
        <f>F49-E49</f>
        <v>750</v>
      </c>
      <c r="L49" s="41">
        <f t="shared" si="4"/>
        <v>607</v>
      </c>
      <c r="M49" s="42"/>
      <c r="N49" s="43">
        <v>0.69733372399648408</v>
      </c>
      <c r="O49" s="43">
        <v>8.4757465907129292E-2</v>
      </c>
      <c r="P49" s="43">
        <f>K49/E49</f>
        <v>0.11935073201782304</v>
      </c>
      <c r="Q49" s="44">
        <f t="shared" si="5"/>
        <v>8.6295137901620703E-2</v>
      </c>
      <c r="R49" s="45">
        <f t="shared" si="2"/>
        <v>4228</v>
      </c>
      <c r="S49" s="44">
        <f t="shared" si="3"/>
        <v>1.2387928508643422</v>
      </c>
    </row>
    <row r="50" spans="2:19" x14ac:dyDescent="0.25">
      <c r="B50" s="49" t="s">
        <v>40</v>
      </c>
      <c r="C50" s="50">
        <v>2394</v>
      </c>
      <c r="D50" s="51">
        <v>4407</v>
      </c>
      <c r="E50" s="51">
        <v>5971</v>
      </c>
      <c r="F50" s="51">
        <v>5300</v>
      </c>
      <c r="G50" s="52">
        <v>8232</v>
      </c>
      <c r="H50" s="53"/>
      <c r="I50" s="54">
        <v>2013</v>
      </c>
      <c r="J50" s="54">
        <v>1564</v>
      </c>
      <c r="K50" s="54">
        <f>F50-E50</f>
        <v>-671</v>
      </c>
      <c r="L50" s="55">
        <f t="shared" si="4"/>
        <v>2932</v>
      </c>
      <c r="M50" s="56"/>
      <c r="N50" s="57">
        <v>0.84085213032581452</v>
      </c>
      <c r="O50" s="57">
        <v>0.35488994781030181</v>
      </c>
      <c r="P50" s="57">
        <f>K50/E50</f>
        <v>-0.11237648635069503</v>
      </c>
      <c r="Q50" s="58">
        <f t="shared" si="5"/>
        <v>0.55320754716981135</v>
      </c>
      <c r="R50" s="59">
        <f t="shared" si="2"/>
        <v>5838</v>
      </c>
      <c r="S50" s="58">
        <f t="shared" si="3"/>
        <v>2.4385964912280702</v>
      </c>
    </row>
    <row r="51" spans="2:19" ht="9" customHeight="1" x14ac:dyDescent="0.25"/>
    <row r="52" spans="2:19" x14ac:dyDescent="0.25">
      <c r="B52" s="60" t="s">
        <v>41</v>
      </c>
      <c r="G52" s="25"/>
    </row>
    <row r="53" spans="2:19" x14ac:dyDescent="0.25">
      <c r="B53" s="60" t="s">
        <v>42</v>
      </c>
    </row>
  </sheetData>
  <mergeCells count="3">
    <mergeCell ref="B2:S2"/>
    <mergeCell ref="I5:J5"/>
    <mergeCell ref="N5:O5"/>
  </mergeCells>
  <pageMargins left="0.25" right="0.25" top="0.75" bottom="0.75" header="0.3" footer="0.3"/>
  <pageSetup scale="62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9DFF86AA-DFAB-474E-8720-15068F81A31F}"/>
</file>

<file path=customXml/itemProps2.xml><?xml version="1.0" encoding="utf-8"?>
<ds:datastoreItem xmlns:ds="http://schemas.openxmlformats.org/officeDocument/2006/customXml" ds:itemID="{005AEC82-2F26-4099-AA81-FFF9422AA98E}"/>
</file>

<file path=customXml/itemProps3.xml><?xml version="1.0" encoding="utf-8"?>
<ds:datastoreItem xmlns:ds="http://schemas.openxmlformats.org/officeDocument/2006/customXml" ds:itemID="{ED7048B3-5CBE-42EC-A313-C507DF3BE3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Dial Keju</dc:creator>
  <cp:lastModifiedBy>Dial Keju</cp:lastModifiedBy>
  <dcterms:created xsi:type="dcterms:W3CDTF">2024-05-16T14:33:36Z</dcterms:created>
  <dcterms:modified xsi:type="dcterms:W3CDTF">2024-05-29T20:37:15Z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