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Table 6" sheetId="1" r:id="rId1"/>
  </sheets>
  <definedNames>
    <definedName name="_xlnm.Print_Area" localSheetId="0">'Table 6'!$C$8:$T$43</definedName>
    <definedName name="_xlnm.Print_Titles" localSheetId="0">'Table 6'!$B:$B,'Table 6'!$6:$7</definedName>
  </definedNames>
  <calcPr fullCalcOnLoad="1"/>
</workbook>
</file>

<file path=xl/sharedStrings.xml><?xml version="1.0" encoding="utf-8"?>
<sst xmlns="http://schemas.openxmlformats.org/spreadsheetml/2006/main" count="149" uniqueCount="41">
  <si>
    <t>TABLE 6:  LAND USED FOR ORGANIC PRODUCTION IN MARYLAND AND ITS JURISDICTIONS, 2007</t>
  </si>
  <si>
    <t>Total Acres Used for Organic Production</t>
  </si>
  <si>
    <t>Acres from which Organic Crops were Harvested</t>
  </si>
  <si>
    <t>Acres of Organic Pastureland</t>
  </si>
  <si>
    <t>Acres Being Converted to Organic Production</t>
  </si>
  <si>
    <t>Farms</t>
  </si>
  <si>
    <t>Acres</t>
  </si>
  <si>
    <t>Percentage</t>
  </si>
  <si>
    <t>Maryland</t>
  </si>
  <si>
    <t>BALTIMORE REGION</t>
  </si>
  <si>
    <t>(D)</t>
  </si>
  <si>
    <t>Maryland\Anne Arundel</t>
  </si>
  <si>
    <t>Maryland\Baltimore</t>
  </si>
  <si>
    <t>Maryland\Carroll</t>
  </si>
  <si>
    <t>Maryland\Harford</t>
  </si>
  <si>
    <t>Maryland\Howard</t>
  </si>
  <si>
    <t>WASHINGTON SUBURBAN REGION</t>
  </si>
  <si>
    <t>Maryland\Frederick</t>
  </si>
  <si>
    <t>Maryland\Montgomery</t>
  </si>
  <si>
    <t>Maryland\Prince George's</t>
  </si>
  <si>
    <t>SOUTHERN MARYLAND REGION</t>
  </si>
  <si>
    <t>Maryland\Calvert</t>
  </si>
  <si>
    <t>Maryland\Charles</t>
  </si>
  <si>
    <t>Maryland\St. Mary's</t>
  </si>
  <si>
    <t>WESTERN MARYLAND REGION</t>
  </si>
  <si>
    <t>Maryland\Allegany</t>
  </si>
  <si>
    <t>Maryland\Garrett</t>
  </si>
  <si>
    <t>Maryland\Washington</t>
  </si>
  <si>
    <t>UPPER EASTERN SHORE REGION</t>
  </si>
  <si>
    <t>Maryland\Caroline</t>
  </si>
  <si>
    <t>Maryland\Cecil</t>
  </si>
  <si>
    <t>Maryland\Kent</t>
  </si>
  <si>
    <t>Maryland\Queen Anne's</t>
  </si>
  <si>
    <t>Maryland\Talbot</t>
  </si>
  <si>
    <t>LOWER EASTERN SHORE REGION</t>
  </si>
  <si>
    <t>Maryland\Dorchester</t>
  </si>
  <si>
    <t>Maryland\Somerset</t>
  </si>
  <si>
    <t>Maryland\Wicomico</t>
  </si>
  <si>
    <t>Maryland\Worcester</t>
  </si>
  <si>
    <t>Prepared by the Maryland Department of Planning, July 2009.</t>
  </si>
  <si>
    <t>Extracted from the 2007 Census of Agriculture.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</si>
</sst>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5" fillId="0" borderId="0" xfId="0" applyFont="1" applyAlignment="1">
      <alignment/>
    </xf>
    <xf numFmtId="3" fontId="35" fillId="0" borderId="13" xfId="0" applyNumberFormat="1" applyFont="1" applyBorder="1" applyAlignment="1">
      <alignment horizontal="right"/>
    </xf>
    <xf numFmtId="3" fontId="35" fillId="0" borderId="14" xfId="0" applyNumberFormat="1" applyFont="1" applyBorder="1" applyAlignment="1">
      <alignment horizontal="right"/>
    </xf>
    <xf numFmtId="164" fontId="35" fillId="0" borderId="0" xfId="57" applyNumberFormat="1" applyFont="1" applyBorder="1" applyAlignment="1">
      <alignment/>
    </xf>
    <xf numFmtId="3" fontId="35" fillId="0" borderId="0" xfId="0" applyNumberFormat="1" applyFont="1" applyBorder="1" applyAlignment="1">
      <alignment horizontal="right"/>
    </xf>
    <xf numFmtId="164" fontId="35" fillId="0" borderId="14" xfId="57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64" fontId="0" fillId="0" borderId="0" xfId="57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64" fontId="0" fillId="0" borderId="14" xfId="57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3" fontId="35" fillId="0" borderId="15" xfId="0" applyNumberFormat="1" applyFont="1" applyBorder="1" applyAlignment="1">
      <alignment horizontal="right"/>
    </xf>
    <xf numFmtId="3" fontId="35" fillId="0" borderId="16" xfId="0" applyNumberFormat="1" applyFont="1" applyBorder="1" applyAlignment="1">
      <alignment horizontal="right"/>
    </xf>
    <xf numFmtId="164" fontId="35" fillId="0" borderId="17" xfId="57" applyNumberFormat="1" applyFont="1" applyBorder="1" applyAlignment="1">
      <alignment/>
    </xf>
    <xf numFmtId="3" fontId="35" fillId="0" borderId="17" xfId="0" applyNumberFormat="1" applyFont="1" applyBorder="1" applyAlignment="1">
      <alignment horizontal="right"/>
    </xf>
    <xf numFmtId="164" fontId="35" fillId="0" borderId="16" xfId="57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32.421875" style="0" bestFit="1" customWidth="1"/>
    <col min="3" max="3" width="6.57421875" style="0" bestFit="1" customWidth="1"/>
    <col min="4" max="4" width="9.140625" style="0" bestFit="1" customWidth="1"/>
    <col min="5" max="5" width="6.28125" style="0" bestFit="1" customWidth="1"/>
    <col min="6" max="6" width="11.00390625" style="0" bestFit="1" customWidth="1"/>
    <col min="7" max="7" width="5.8515625" style="0" bestFit="1" customWidth="1"/>
    <col min="8" max="8" width="11.00390625" style="0" bestFit="1" customWidth="1"/>
    <col min="9" max="9" width="6.28125" style="0" bestFit="1" customWidth="1"/>
    <col min="10" max="10" width="11.00390625" style="0" bestFit="1" customWidth="1"/>
    <col min="11" max="11" width="5.8515625" style="0" bestFit="1" customWidth="1"/>
    <col min="12" max="12" width="11.00390625" style="0" bestFit="1" customWidth="1"/>
    <col min="13" max="13" width="6.28125" style="0" bestFit="1" customWidth="1"/>
    <col min="14" max="14" width="11.00390625" style="0" bestFit="1" customWidth="1"/>
    <col min="15" max="15" width="5.8515625" style="0" bestFit="1" customWidth="1"/>
    <col min="16" max="16" width="11.00390625" style="0" bestFit="1" customWidth="1"/>
    <col min="17" max="17" width="6.28125" style="0" bestFit="1" customWidth="1"/>
    <col min="18" max="18" width="11.00390625" style="0" bestFit="1" customWidth="1"/>
    <col min="19" max="19" width="5.8515625" style="0" bestFit="1" customWidth="1"/>
    <col min="20" max="20" width="11.00390625" style="0" bestFit="1" customWidth="1"/>
  </cols>
  <sheetData>
    <row r="3" spans="2:20" ht="18.7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6" spans="3:20" s="29" customFormat="1" ht="30.75" customHeight="1">
      <c r="C6" s="30"/>
      <c r="D6" s="31"/>
      <c r="E6" s="32" t="s">
        <v>1</v>
      </c>
      <c r="F6" s="33"/>
      <c r="G6" s="33"/>
      <c r="H6" s="34"/>
      <c r="I6" s="32" t="s">
        <v>2</v>
      </c>
      <c r="J6" s="33"/>
      <c r="K6" s="33"/>
      <c r="L6" s="34"/>
      <c r="M6" s="32" t="s">
        <v>3</v>
      </c>
      <c r="N6" s="33"/>
      <c r="O6" s="33"/>
      <c r="P6" s="34"/>
      <c r="Q6" s="32" t="s">
        <v>4</v>
      </c>
      <c r="R6" s="33"/>
      <c r="S6" s="33"/>
      <c r="T6" s="34"/>
    </row>
    <row r="7" spans="3:20" ht="15">
      <c r="C7" s="1" t="s">
        <v>5</v>
      </c>
      <c r="D7" s="2" t="s">
        <v>6</v>
      </c>
      <c r="E7" s="3" t="s">
        <v>5</v>
      </c>
      <c r="F7" s="4" t="s">
        <v>7</v>
      </c>
      <c r="G7" s="4" t="s">
        <v>6</v>
      </c>
      <c r="H7" s="5" t="s">
        <v>7</v>
      </c>
      <c r="I7" s="3" t="s">
        <v>5</v>
      </c>
      <c r="J7" s="4" t="s">
        <v>7</v>
      </c>
      <c r="K7" s="4" t="s">
        <v>6</v>
      </c>
      <c r="L7" s="5" t="s">
        <v>7</v>
      </c>
      <c r="M7" s="3" t="s">
        <v>5</v>
      </c>
      <c r="N7" s="4" t="s">
        <v>7</v>
      </c>
      <c r="O7" s="4" t="s">
        <v>6</v>
      </c>
      <c r="P7" s="5" t="s">
        <v>7</v>
      </c>
      <c r="Q7" s="3" t="s">
        <v>5</v>
      </c>
      <c r="R7" s="4" t="s">
        <v>7</v>
      </c>
      <c r="S7" s="4" t="s">
        <v>6</v>
      </c>
      <c r="T7" s="5" t="s">
        <v>7</v>
      </c>
    </row>
    <row r="8" spans="2:20" s="6" customFormat="1" ht="15">
      <c r="B8" s="6" t="s">
        <v>8</v>
      </c>
      <c r="C8" s="24">
        <v>12834</v>
      </c>
      <c r="D8" s="25">
        <f>D10+D17+D22+D27+D32+D39</f>
        <v>2051756</v>
      </c>
      <c r="E8" s="24">
        <v>161</v>
      </c>
      <c r="F8" s="26">
        <f>E8/$C8</f>
        <v>0.012544802867383513</v>
      </c>
      <c r="G8" s="27">
        <v>6678</v>
      </c>
      <c r="H8" s="28">
        <f>G8/$D8</f>
        <v>0.0032547729847018847</v>
      </c>
      <c r="I8" s="24">
        <v>134</v>
      </c>
      <c r="J8" s="26">
        <f>I8/$C8</f>
        <v>0.010441016051114228</v>
      </c>
      <c r="K8" s="27">
        <v>4161</v>
      </c>
      <c r="L8" s="28">
        <f>K8/$D8</f>
        <v>0.0020280189262270954</v>
      </c>
      <c r="M8" s="24">
        <v>62</v>
      </c>
      <c r="N8" s="26">
        <f>M8/$C8</f>
        <v>0.004830917874396135</v>
      </c>
      <c r="O8" s="27">
        <v>1637</v>
      </c>
      <c r="P8" s="28">
        <f>O8/$D8</f>
        <v>0.0007978531560282996</v>
      </c>
      <c r="Q8" s="24">
        <v>107</v>
      </c>
      <c r="R8" s="26">
        <f>Q8/$C8</f>
        <v>0.008337229234844944</v>
      </c>
      <c r="S8" s="27">
        <v>2383</v>
      </c>
      <c r="T8" s="28">
        <f>S8/$D8</f>
        <v>0.0011614441483295285</v>
      </c>
    </row>
    <row r="9" spans="3:20" ht="15">
      <c r="C9" s="12"/>
      <c r="D9" s="13"/>
      <c r="E9" s="12"/>
      <c r="F9" s="14"/>
      <c r="G9" s="15"/>
      <c r="H9" s="13"/>
      <c r="I9" s="12"/>
      <c r="J9" s="14"/>
      <c r="K9" s="15"/>
      <c r="L9" s="13"/>
      <c r="M9" s="12"/>
      <c r="N9" s="14"/>
      <c r="O9" s="15"/>
      <c r="P9" s="13"/>
      <c r="Q9" s="12"/>
      <c r="R9" s="14"/>
      <c r="S9" s="15"/>
      <c r="T9" s="13"/>
    </row>
    <row r="10" spans="2:20" s="6" customFormat="1" ht="15">
      <c r="B10" s="6" t="s">
        <v>9</v>
      </c>
      <c r="C10" s="7">
        <v>3315</v>
      </c>
      <c r="D10" s="8">
        <f>SUM(D11:D15)</f>
        <v>353997</v>
      </c>
      <c r="E10" s="7">
        <f>SUM(E11:E15)</f>
        <v>45</v>
      </c>
      <c r="F10" s="9">
        <f aca="true" t="shared" si="0" ref="F10:F15">E10/$C10</f>
        <v>0.013574660633484163</v>
      </c>
      <c r="G10" s="10" t="s">
        <v>10</v>
      </c>
      <c r="H10" s="8" t="s">
        <v>10</v>
      </c>
      <c r="I10" s="7">
        <f>SUM(I11:I15)</f>
        <v>35</v>
      </c>
      <c r="J10" s="9">
        <f aca="true" t="shared" si="1" ref="J10:J15">I10/$C10</f>
        <v>0.010558069381598794</v>
      </c>
      <c r="K10" s="10" t="s">
        <v>10</v>
      </c>
      <c r="L10" s="8" t="s">
        <v>10</v>
      </c>
      <c r="M10" s="7">
        <f>SUM(M11:M15)</f>
        <v>14</v>
      </c>
      <c r="N10" s="9">
        <f aca="true" t="shared" si="2" ref="N10:N15">M10/$C10</f>
        <v>0.004223227752639517</v>
      </c>
      <c r="O10" s="10" t="s">
        <v>10</v>
      </c>
      <c r="P10" s="8" t="s">
        <v>10</v>
      </c>
      <c r="Q10" s="7">
        <f>SUM(Q11:Q15)</f>
        <v>26</v>
      </c>
      <c r="R10" s="9">
        <f aca="true" t="shared" si="3" ref="R10:R15">Q10/$C10</f>
        <v>0.00784313725490196</v>
      </c>
      <c r="S10" s="10" t="s">
        <v>10</v>
      </c>
      <c r="T10" s="8" t="s">
        <v>10</v>
      </c>
    </row>
    <row r="11" spans="2:20" ht="15">
      <c r="B11" t="s">
        <v>11</v>
      </c>
      <c r="C11" s="16">
        <v>377</v>
      </c>
      <c r="D11" s="17">
        <v>29244</v>
      </c>
      <c r="E11" s="12">
        <v>8</v>
      </c>
      <c r="F11" s="14">
        <f t="shared" si="0"/>
        <v>0.021220159151193633</v>
      </c>
      <c r="G11" s="15" t="s">
        <v>10</v>
      </c>
      <c r="H11" s="13" t="s">
        <v>10</v>
      </c>
      <c r="I11" s="12">
        <v>7</v>
      </c>
      <c r="J11" s="14">
        <f t="shared" si="1"/>
        <v>0.01856763925729443</v>
      </c>
      <c r="K11" s="15" t="s">
        <v>10</v>
      </c>
      <c r="L11" s="13" t="s">
        <v>10</v>
      </c>
      <c r="M11" s="12">
        <v>1</v>
      </c>
      <c r="N11" s="14">
        <f t="shared" si="2"/>
        <v>0.002652519893899204</v>
      </c>
      <c r="O11" s="15" t="s">
        <v>10</v>
      </c>
      <c r="P11" s="13" t="s">
        <v>10</v>
      </c>
      <c r="Q11" s="12">
        <v>2</v>
      </c>
      <c r="R11" s="14">
        <f t="shared" si="3"/>
        <v>0.005305039787798408</v>
      </c>
      <c r="S11" s="15" t="s">
        <v>10</v>
      </c>
      <c r="T11" s="13" t="s">
        <v>10</v>
      </c>
    </row>
    <row r="12" spans="2:20" ht="15">
      <c r="B12" t="s">
        <v>12</v>
      </c>
      <c r="C12" s="16">
        <v>751</v>
      </c>
      <c r="D12" s="17">
        <v>78282</v>
      </c>
      <c r="E12" s="12">
        <v>14</v>
      </c>
      <c r="F12" s="14">
        <f t="shared" si="0"/>
        <v>0.018641810918774968</v>
      </c>
      <c r="G12" s="15">
        <v>414</v>
      </c>
      <c r="H12" s="18">
        <f aca="true" t="shared" si="4" ref="H12:H42">G12/$D12</f>
        <v>0.005288572085536905</v>
      </c>
      <c r="I12" s="12">
        <v>13</v>
      </c>
      <c r="J12" s="14">
        <f t="shared" si="1"/>
        <v>0.017310252996005325</v>
      </c>
      <c r="K12" s="15">
        <v>386</v>
      </c>
      <c r="L12" s="18">
        <f aca="true" t="shared" si="5" ref="L12:L42">K12/$D12</f>
        <v>0.004930890881684168</v>
      </c>
      <c r="M12" s="12">
        <v>2</v>
      </c>
      <c r="N12" s="14">
        <f t="shared" si="2"/>
        <v>0.002663115845539281</v>
      </c>
      <c r="O12" s="15" t="s">
        <v>10</v>
      </c>
      <c r="P12" s="13" t="s">
        <v>10</v>
      </c>
      <c r="Q12" s="12">
        <v>13</v>
      </c>
      <c r="R12" s="14">
        <f t="shared" si="3"/>
        <v>0.017310252996005325</v>
      </c>
      <c r="S12" s="15">
        <v>141</v>
      </c>
      <c r="T12" s="18">
        <f>S12/$D12</f>
        <v>0.0018011803479727141</v>
      </c>
    </row>
    <row r="13" spans="2:20" ht="15">
      <c r="B13" t="s">
        <v>13</v>
      </c>
      <c r="C13" s="16">
        <v>1148</v>
      </c>
      <c r="D13" s="17">
        <v>141934</v>
      </c>
      <c r="E13" s="12">
        <v>10</v>
      </c>
      <c r="F13" s="14">
        <f t="shared" si="0"/>
        <v>0.008710801393728223</v>
      </c>
      <c r="G13" s="15">
        <v>27</v>
      </c>
      <c r="H13" s="18">
        <f t="shared" si="4"/>
        <v>0.00019022926148773374</v>
      </c>
      <c r="I13" s="12">
        <v>8</v>
      </c>
      <c r="J13" s="14">
        <f t="shared" si="1"/>
        <v>0.006968641114982578</v>
      </c>
      <c r="K13" s="15" t="s">
        <v>10</v>
      </c>
      <c r="L13" s="13" t="s">
        <v>10</v>
      </c>
      <c r="M13" s="12">
        <v>2</v>
      </c>
      <c r="N13" s="14">
        <f t="shared" si="2"/>
        <v>0.0017421602787456446</v>
      </c>
      <c r="O13" s="15" t="s">
        <v>10</v>
      </c>
      <c r="P13" s="13" t="s">
        <v>10</v>
      </c>
      <c r="Q13" s="12">
        <v>7</v>
      </c>
      <c r="R13" s="14">
        <f t="shared" si="3"/>
        <v>0.006097560975609756</v>
      </c>
      <c r="S13" s="15">
        <v>316</v>
      </c>
      <c r="T13" s="18">
        <f>S13/$D13</f>
        <v>0.0022263869122268096</v>
      </c>
    </row>
    <row r="14" spans="2:20" ht="15">
      <c r="B14" t="s">
        <v>14</v>
      </c>
      <c r="C14" s="16">
        <v>704</v>
      </c>
      <c r="D14" s="17">
        <v>75166</v>
      </c>
      <c r="E14" s="12">
        <v>3</v>
      </c>
      <c r="F14" s="14">
        <f t="shared" si="0"/>
        <v>0.004261363636363636</v>
      </c>
      <c r="G14" s="15" t="s">
        <v>10</v>
      </c>
      <c r="H14" s="13" t="s">
        <v>10</v>
      </c>
      <c r="I14" s="12">
        <v>2</v>
      </c>
      <c r="J14" s="14">
        <f t="shared" si="1"/>
        <v>0.002840909090909091</v>
      </c>
      <c r="K14" s="15" t="s">
        <v>10</v>
      </c>
      <c r="L14" s="13" t="s">
        <v>10</v>
      </c>
      <c r="M14" s="12">
        <v>3</v>
      </c>
      <c r="N14" s="14">
        <f t="shared" si="2"/>
        <v>0.004261363636363636</v>
      </c>
      <c r="O14" s="15" t="s">
        <v>10</v>
      </c>
      <c r="P14" s="13" t="s">
        <v>10</v>
      </c>
      <c r="Q14" s="12">
        <v>2</v>
      </c>
      <c r="R14" s="14">
        <f t="shared" si="3"/>
        <v>0.002840909090909091</v>
      </c>
      <c r="S14" s="15" t="s">
        <v>10</v>
      </c>
      <c r="T14" s="13" t="s">
        <v>10</v>
      </c>
    </row>
    <row r="15" spans="2:20" ht="15">
      <c r="B15" t="s">
        <v>15</v>
      </c>
      <c r="C15" s="16">
        <v>335</v>
      </c>
      <c r="D15" s="17">
        <v>29371</v>
      </c>
      <c r="E15" s="12">
        <v>10</v>
      </c>
      <c r="F15" s="14">
        <f t="shared" si="0"/>
        <v>0.029850746268656716</v>
      </c>
      <c r="G15" s="15">
        <v>54</v>
      </c>
      <c r="H15" s="18">
        <f t="shared" si="4"/>
        <v>0.0018385482278437915</v>
      </c>
      <c r="I15" s="12">
        <v>5</v>
      </c>
      <c r="J15" s="14">
        <f t="shared" si="1"/>
        <v>0.014925373134328358</v>
      </c>
      <c r="K15" s="15">
        <v>6</v>
      </c>
      <c r="L15" s="18">
        <f t="shared" si="5"/>
        <v>0.00020428313642708795</v>
      </c>
      <c r="M15" s="12">
        <v>6</v>
      </c>
      <c r="N15" s="14">
        <f t="shared" si="2"/>
        <v>0.01791044776119403</v>
      </c>
      <c r="O15" s="15">
        <v>36</v>
      </c>
      <c r="P15" s="18">
        <f aca="true" t="shared" si="6" ref="P15:P43">O15/$D15</f>
        <v>0.0012256988185625278</v>
      </c>
      <c r="Q15" s="12">
        <v>2</v>
      </c>
      <c r="R15" s="14">
        <f t="shared" si="3"/>
        <v>0.005970149253731343</v>
      </c>
      <c r="S15" s="15" t="s">
        <v>10</v>
      </c>
      <c r="T15" s="13" t="s">
        <v>10</v>
      </c>
    </row>
    <row r="16" spans="3:20" ht="15">
      <c r="C16" s="16"/>
      <c r="D16" s="8"/>
      <c r="E16" s="12"/>
      <c r="F16" s="14"/>
      <c r="G16" s="15"/>
      <c r="H16" s="11"/>
      <c r="I16" s="12"/>
      <c r="J16" s="14"/>
      <c r="K16" s="15"/>
      <c r="L16" s="11"/>
      <c r="M16" s="12"/>
      <c r="N16" s="14"/>
      <c r="O16" s="15"/>
      <c r="P16" s="11"/>
      <c r="Q16" s="12"/>
      <c r="R16" s="14"/>
      <c r="S16" s="15"/>
      <c r="T16" s="11"/>
    </row>
    <row r="17" spans="2:20" s="6" customFormat="1" ht="15">
      <c r="B17" s="6" t="s">
        <v>16</v>
      </c>
      <c r="C17" s="7">
        <v>2378</v>
      </c>
      <c r="D17" s="8">
        <f>SUM(D18:D20)</f>
        <v>306705</v>
      </c>
      <c r="E17" s="7">
        <f>SUM(E18:E20)</f>
        <v>47</v>
      </c>
      <c r="F17" s="9">
        <f>E17/$C17</f>
        <v>0.019764507989907486</v>
      </c>
      <c r="G17" s="10">
        <f aca="true" t="shared" si="7" ref="G17:M17">SUM(G18:G20)</f>
        <v>2019</v>
      </c>
      <c r="H17" s="11">
        <f t="shared" si="4"/>
        <v>0.006582872793074779</v>
      </c>
      <c r="I17" s="7">
        <f t="shared" si="7"/>
        <v>43</v>
      </c>
      <c r="J17" s="9">
        <f>I17/$C17</f>
        <v>0.01808242220353238</v>
      </c>
      <c r="K17" s="10" t="s">
        <v>10</v>
      </c>
      <c r="L17" s="8" t="s">
        <v>10</v>
      </c>
      <c r="M17" s="7">
        <f t="shared" si="7"/>
        <v>23</v>
      </c>
      <c r="N17" s="9">
        <f>M17/$C17</f>
        <v>0.009671993271656855</v>
      </c>
      <c r="O17" s="10" t="s">
        <v>10</v>
      </c>
      <c r="P17" s="8" t="s">
        <v>10</v>
      </c>
      <c r="Q17" s="7">
        <f>SUM(Q18:Q20)</f>
        <v>30</v>
      </c>
      <c r="R17" s="9">
        <f>Q17/$C17</f>
        <v>0.012615643397813289</v>
      </c>
      <c r="S17" s="10">
        <f>SUM(S18:S20)</f>
        <v>590</v>
      </c>
      <c r="T17" s="11">
        <f>S17/$D17</f>
        <v>0.0019236725844052102</v>
      </c>
    </row>
    <row r="18" spans="2:20" ht="15">
      <c r="B18" t="s">
        <v>17</v>
      </c>
      <c r="C18" s="16">
        <v>1442</v>
      </c>
      <c r="D18" s="17">
        <v>202087</v>
      </c>
      <c r="E18" s="12">
        <v>30</v>
      </c>
      <c r="F18" s="14">
        <f>E18/$C18</f>
        <v>0.020804438280166437</v>
      </c>
      <c r="G18" s="15">
        <v>1636</v>
      </c>
      <c r="H18" s="18">
        <f t="shared" si="4"/>
        <v>0.008095523215248878</v>
      </c>
      <c r="I18" s="12">
        <v>26</v>
      </c>
      <c r="J18" s="14">
        <f>I18/$C18</f>
        <v>0.018030513176144243</v>
      </c>
      <c r="K18" s="15">
        <v>942</v>
      </c>
      <c r="L18" s="18">
        <f t="shared" si="5"/>
        <v>0.004661358721738657</v>
      </c>
      <c r="M18" s="12">
        <v>19</v>
      </c>
      <c r="N18" s="14">
        <f>M18/$C18</f>
        <v>0.013176144244105409</v>
      </c>
      <c r="O18" s="15">
        <v>651</v>
      </c>
      <c r="P18" s="18">
        <f t="shared" si="6"/>
        <v>0.003221384849099645</v>
      </c>
      <c r="Q18" s="12">
        <v>16</v>
      </c>
      <c r="R18" s="14">
        <f>Q18/$C18</f>
        <v>0.011095700416088766</v>
      </c>
      <c r="S18" s="15">
        <v>442</v>
      </c>
      <c r="T18" s="18">
        <f>S18/$D18</f>
        <v>0.0021871768099877777</v>
      </c>
    </row>
    <row r="19" spans="2:20" ht="15">
      <c r="B19" t="s">
        <v>18</v>
      </c>
      <c r="C19" s="16">
        <v>561</v>
      </c>
      <c r="D19" s="8">
        <v>67613</v>
      </c>
      <c r="E19" s="12">
        <v>10</v>
      </c>
      <c r="F19" s="14">
        <f>E19/$C19</f>
        <v>0.017825311942959002</v>
      </c>
      <c r="G19" s="15">
        <v>169</v>
      </c>
      <c r="H19" s="18">
        <f t="shared" si="4"/>
        <v>0.0024995193232070756</v>
      </c>
      <c r="I19" s="12">
        <v>10</v>
      </c>
      <c r="J19" s="14">
        <f>I19/$C19</f>
        <v>0.017825311942959002</v>
      </c>
      <c r="K19" s="15">
        <v>45</v>
      </c>
      <c r="L19" s="18">
        <f t="shared" si="5"/>
        <v>0.0006655524825107598</v>
      </c>
      <c r="M19" s="12">
        <v>2</v>
      </c>
      <c r="N19" s="14">
        <f>M19/$C19</f>
        <v>0.0035650623885918</v>
      </c>
      <c r="O19" s="15" t="s">
        <v>10</v>
      </c>
      <c r="P19" s="13" t="s">
        <v>10</v>
      </c>
      <c r="Q19" s="12">
        <v>10</v>
      </c>
      <c r="R19" s="14">
        <f>Q19/$C19</f>
        <v>0.017825311942959002</v>
      </c>
      <c r="S19" s="15">
        <v>106</v>
      </c>
      <c r="T19" s="18">
        <f>S19/$D19</f>
        <v>0.0015677458476920118</v>
      </c>
    </row>
    <row r="20" spans="2:20" ht="15">
      <c r="B20" t="s">
        <v>19</v>
      </c>
      <c r="C20" s="16">
        <v>375</v>
      </c>
      <c r="D20" s="17">
        <v>37005</v>
      </c>
      <c r="E20" s="12">
        <v>7</v>
      </c>
      <c r="F20" s="14">
        <f>E20/$C20</f>
        <v>0.018666666666666668</v>
      </c>
      <c r="G20" s="15">
        <v>214</v>
      </c>
      <c r="H20" s="18">
        <f t="shared" si="4"/>
        <v>0.005783002296986894</v>
      </c>
      <c r="I20" s="12">
        <v>7</v>
      </c>
      <c r="J20" s="14">
        <f>I20/$C20</f>
        <v>0.018666666666666668</v>
      </c>
      <c r="K20" s="15" t="s">
        <v>10</v>
      </c>
      <c r="L20" s="13" t="s">
        <v>10</v>
      </c>
      <c r="M20" s="12">
        <v>2</v>
      </c>
      <c r="N20" s="14">
        <f>M20/$C20</f>
        <v>0.005333333333333333</v>
      </c>
      <c r="O20" s="15" t="s">
        <v>10</v>
      </c>
      <c r="P20" s="13" t="s">
        <v>10</v>
      </c>
      <c r="Q20" s="12">
        <v>4</v>
      </c>
      <c r="R20" s="14">
        <f>Q20/$C20</f>
        <v>0.010666666666666666</v>
      </c>
      <c r="S20" s="15">
        <v>42</v>
      </c>
      <c r="T20" s="18">
        <f>S20/$D20</f>
        <v>0.0011349817592217267</v>
      </c>
    </row>
    <row r="21" spans="3:20" ht="15">
      <c r="C21" s="16"/>
      <c r="D21" s="17"/>
      <c r="E21" s="12"/>
      <c r="F21" s="14"/>
      <c r="G21" s="15"/>
      <c r="H21" s="11"/>
      <c r="I21" s="12"/>
      <c r="J21" s="14"/>
      <c r="K21" s="15"/>
      <c r="L21" s="11"/>
      <c r="M21" s="12"/>
      <c r="N21" s="14"/>
      <c r="O21" s="15"/>
      <c r="P21" s="11"/>
      <c r="Q21" s="12"/>
      <c r="R21" s="14"/>
      <c r="S21" s="15"/>
      <c r="T21" s="11"/>
    </row>
    <row r="22" spans="2:20" s="6" customFormat="1" ht="15">
      <c r="B22" s="6" t="s">
        <v>20</v>
      </c>
      <c r="C22" s="7">
        <v>1313</v>
      </c>
      <c r="D22" s="8">
        <f>SUM(D23:D25)</f>
        <v>147238</v>
      </c>
      <c r="E22" s="7">
        <f>SUM(E23:E25)</f>
        <v>8</v>
      </c>
      <c r="F22" s="9">
        <f>E22/$C22</f>
        <v>0.006092916984006093</v>
      </c>
      <c r="G22" s="10">
        <f>SUM(G23:G25)</f>
        <v>80</v>
      </c>
      <c r="H22" s="11">
        <f t="shared" si="4"/>
        <v>0.0005433379969844741</v>
      </c>
      <c r="I22" s="7">
        <f aca="true" t="shared" si="8" ref="I22:O22">SUM(I23:I25)</f>
        <v>8</v>
      </c>
      <c r="J22" s="9">
        <f>I22/$C22</f>
        <v>0.006092916984006093</v>
      </c>
      <c r="K22" s="10">
        <f t="shared" si="8"/>
        <v>50</v>
      </c>
      <c r="L22" s="11">
        <f t="shared" si="5"/>
        <v>0.00033958624811529633</v>
      </c>
      <c r="M22" s="7">
        <f t="shared" si="8"/>
        <v>3</v>
      </c>
      <c r="N22" s="9">
        <f>M22/$C22</f>
        <v>0.002284843869002285</v>
      </c>
      <c r="O22" s="10">
        <f t="shared" si="8"/>
        <v>15</v>
      </c>
      <c r="P22" s="11">
        <f t="shared" si="6"/>
        <v>0.0001018758744345889</v>
      </c>
      <c r="Q22" s="7">
        <f>SUM(Q23:Q25)</f>
        <v>6</v>
      </c>
      <c r="R22" s="9">
        <f>Q22/$C22</f>
        <v>0.00456968773800457</v>
      </c>
      <c r="S22" s="10" t="s">
        <v>10</v>
      </c>
      <c r="T22" s="8" t="s">
        <v>10</v>
      </c>
    </row>
    <row r="23" spans="2:20" ht="15">
      <c r="B23" t="s">
        <v>21</v>
      </c>
      <c r="C23" s="16">
        <v>274</v>
      </c>
      <c r="D23" s="8">
        <v>26443</v>
      </c>
      <c r="E23" s="12">
        <v>0</v>
      </c>
      <c r="F23" s="14">
        <f>E23/$C23</f>
        <v>0</v>
      </c>
      <c r="G23" s="15">
        <v>0</v>
      </c>
      <c r="H23" s="18">
        <f t="shared" si="4"/>
        <v>0</v>
      </c>
      <c r="I23" s="12">
        <v>0</v>
      </c>
      <c r="J23" s="14">
        <f>I23/$C23</f>
        <v>0</v>
      </c>
      <c r="K23" s="15">
        <v>0</v>
      </c>
      <c r="L23" s="18">
        <f t="shared" si="5"/>
        <v>0</v>
      </c>
      <c r="M23" s="12">
        <v>0</v>
      </c>
      <c r="N23" s="14">
        <f>M23/$C23</f>
        <v>0</v>
      </c>
      <c r="O23" s="15">
        <v>0</v>
      </c>
      <c r="P23" s="18">
        <f t="shared" si="6"/>
        <v>0</v>
      </c>
      <c r="Q23" s="12">
        <v>0</v>
      </c>
      <c r="R23" s="14">
        <f>Q23/$C23</f>
        <v>0</v>
      </c>
      <c r="S23" s="15">
        <v>0</v>
      </c>
      <c r="T23" s="18">
        <f>S23/$D23</f>
        <v>0</v>
      </c>
    </row>
    <row r="24" spans="2:20" ht="15">
      <c r="B24" t="s">
        <v>22</v>
      </c>
      <c r="C24" s="16">
        <v>418</v>
      </c>
      <c r="D24" s="17">
        <v>52147</v>
      </c>
      <c r="E24" s="12">
        <v>3</v>
      </c>
      <c r="F24" s="14">
        <f>E24/$C24</f>
        <v>0.007177033492822967</v>
      </c>
      <c r="G24" s="15">
        <v>15</v>
      </c>
      <c r="H24" s="18">
        <f t="shared" si="4"/>
        <v>0.00028764837862197253</v>
      </c>
      <c r="I24" s="12">
        <v>3</v>
      </c>
      <c r="J24" s="14">
        <f>I24/$C24</f>
        <v>0.007177033492822967</v>
      </c>
      <c r="K24" s="15">
        <v>3</v>
      </c>
      <c r="L24" s="18">
        <f t="shared" si="5"/>
        <v>5.75296757243945E-05</v>
      </c>
      <c r="M24" s="12">
        <v>0</v>
      </c>
      <c r="N24" s="14">
        <f>M24/$C24</f>
        <v>0</v>
      </c>
      <c r="O24" s="15">
        <v>0</v>
      </c>
      <c r="P24" s="18">
        <f t="shared" si="6"/>
        <v>0</v>
      </c>
      <c r="Q24" s="12">
        <v>1</v>
      </c>
      <c r="R24" s="14">
        <f>Q24/$C24</f>
        <v>0.0023923444976076554</v>
      </c>
      <c r="S24" s="15" t="s">
        <v>10</v>
      </c>
      <c r="T24" s="13" t="s">
        <v>10</v>
      </c>
    </row>
    <row r="25" spans="2:20" ht="15">
      <c r="B25" t="s">
        <v>23</v>
      </c>
      <c r="C25" s="16">
        <v>621</v>
      </c>
      <c r="D25" s="17">
        <v>68648</v>
      </c>
      <c r="E25" s="12">
        <v>5</v>
      </c>
      <c r="F25" s="14">
        <f>E25/$C25</f>
        <v>0.008051529790660225</v>
      </c>
      <c r="G25" s="15">
        <v>65</v>
      </c>
      <c r="H25" s="18">
        <f t="shared" si="4"/>
        <v>0.0009468593404032164</v>
      </c>
      <c r="I25" s="12">
        <v>5</v>
      </c>
      <c r="J25" s="14">
        <f>I25/$C25</f>
        <v>0.008051529790660225</v>
      </c>
      <c r="K25" s="15">
        <v>47</v>
      </c>
      <c r="L25" s="18">
        <f t="shared" si="5"/>
        <v>0.0006846521384454026</v>
      </c>
      <c r="M25" s="12">
        <v>3</v>
      </c>
      <c r="N25" s="14">
        <f>M25/$C25</f>
        <v>0.004830917874396135</v>
      </c>
      <c r="O25" s="15">
        <v>15</v>
      </c>
      <c r="P25" s="18">
        <f t="shared" si="6"/>
        <v>0.00021850600163151148</v>
      </c>
      <c r="Q25" s="12">
        <v>5</v>
      </c>
      <c r="R25" s="14">
        <f>Q25/$C25</f>
        <v>0.008051529790660225</v>
      </c>
      <c r="S25" s="15">
        <v>80</v>
      </c>
      <c r="T25" s="18">
        <f>S25/$D25</f>
        <v>0.0011653653420347278</v>
      </c>
    </row>
    <row r="26" spans="3:20" ht="15">
      <c r="C26" s="16"/>
      <c r="D26" s="17"/>
      <c r="E26" s="12"/>
      <c r="F26" s="14"/>
      <c r="G26" s="15"/>
      <c r="H26" s="11"/>
      <c r="I26" s="12"/>
      <c r="J26" s="14"/>
      <c r="K26" s="15"/>
      <c r="L26" s="11"/>
      <c r="M26" s="12"/>
      <c r="N26" s="14"/>
      <c r="O26" s="15"/>
      <c r="P26" s="11"/>
      <c r="Q26" s="12"/>
      <c r="R26" s="14"/>
      <c r="S26" s="15"/>
      <c r="T26" s="11"/>
    </row>
    <row r="27" spans="2:20" s="6" customFormat="1" ht="15">
      <c r="B27" s="6" t="s">
        <v>24</v>
      </c>
      <c r="C27" s="7">
        <v>1823</v>
      </c>
      <c r="D27" s="8">
        <f>SUM(D28:D30)</f>
        <v>246222</v>
      </c>
      <c r="E27" s="7">
        <f>SUM(E28:E30)</f>
        <v>20</v>
      </c>
      <c r="F27" s="9">
        <f>E27/$C27</f>
        <v>0.010970927043335162</v>
      </c>
      <c r="G27" s="10">
        <f>SUM(G28:G30)</f>
        <v>716</v>
      </c>
      <c r="H27" s="11">
        <f t="shared" si="4"/>
        <v>0.0029079448627661215</v>
      </c>
      <c r="I27" s="7">
        <f aca="true" t="shared" si="9" ref="I27:O27">SUM(I28:I30)</f>
        <v>18</v>
      </c>
      <c r="J27" s="9">
        <f>I27/$C27</f>
        <v>0.009873834339001646</v>
      </c>
      <c r="K27" s="10">
        <f t="shared" si="9"/>
        <v>289</v>
      </c>
      <c r="L27" s="11">
        <f t="shared" si="5"/>
        <v>0.0011737375214237557</v>
      </c>
      <c r="M27" s="7">
        <f t="shared" si="9"/>
        <v>9</v>
      </c>
      <c r="N27" s="9">
        <f>M27/$C27</f>
        <v>0.004936917169500823</v>
      </c>
      <c r="O27" s="10">
        <f t="shared" si="9"/>
        <v>392</v>
      </c>
      <c r="P27" s="11">
        <f t="shared" si="6"/>
        <v>0.001592059198609385</v>
      </c>
      <c r="Q27" s="7">
        <f>SUM(Q28:Q30)</f>
        <v>23</v>
      </c>
      <c r="R27" s="9">
        <f>Q27/$C27</f>
        <v>0.012616566099835436</v>
      </c>
      <c r="S27" s="10" t="s">
        <v>10</v>
      </c>
      <c r="T27" s="8" t="s">
        <v>10</v>
      </c>
    </row>
    <row r="28" spans="2:20" ht="15">
      <c r="B28" t="s">
        <v>25</v>
      </c>
      <c r="C28" s="16">
        <v>302</v>
      </c>
      <c r="D28" s="17">
        <v>36643</v>
      </c>
      <c r="E28" s="12">
        <v>0</v>
      </c>
      <c r="F28" s="14">
        <f>E28/$C28</f>
        <v>0</v>
      </c>
      <c r="G28" s="15">
        <v>0</v>
      </c>
      <c r="H28" s="18">
        <f t="shared" si="4"/>
        <v>0</v>
      </c>
      <c r="I28" s="12">
        <v>0</v>
      </c>
      <c r="J28" s="14">
        <f>I28/$C28</f>
        <v>0</v>
      </c>
      <c r="K28" s="15">
        <v>0</v>
      </c>
      <c r="L28" s="18">
        <f t="shared" si="5"/>
        <v>0</v>
      </c>
      <c r="M28" s="12">
        <v>0</v>
      </c>
      <c r="N28" s="14">
        <f>M28/$C28</f>
        <v>0</v>
      </c>
      <c r="O28" s="15">
        <v>0</v>
      </c>
      <c r="P28" s="18">
        <f t="shared" si="6"/>
        <v>0</v>
      </c>
      <c r="Q28" s="12">
        <v>1</v>
      </c>
      <c r="R28" s="14">
        <f>Q28/$C28</f>
        <v>0.0033112582781456954</v>
      </c>
      <c r="S28" s="15" t="s">
        <v>10</v>
      </c>
      <c r="T28" s="13" t="s">
        <v>10</v>
      </c>
    </row>
    <row r="29" spans="2:20" ht="15">
      <c r="B29" t="s">
        <v>26</v>
      </c>
      <c r="C29" s="16">
        <v>677</v>
      </c>
      <c r="D29" s="17">
        <v>95514</v>
      </c>
      <c r="E29" s="12">
        <v>9</v>
      </c>
      <c r="F29" s="14">
        <f>E29/$C29</f>
        <v>0.013293943870014771</v>
      </c>
      <c r="G29" s="15">
        <v>336</v>
      </c>
      <c r="H29" s="18">
        <f t="shared" si="4"/>
        <v>0.003517808907594698</v>
      </c>
      <c r="I29" s="12">
        <v>9</v>
      </c>
      <c r="J29" s="14">
        <f>I29/$C29</f>
        <v>0.013293943870014771</v>
      </c>
      <c r="K29" s="15">
        <v>100</v>
      </c>
      <c r="L29" s="18">
        <f t="shared" si="5"/>
        <v>0.0010469669367841365</v>
      </c>
      <c r="M29" s="12">
        <v>5</v>
      </c>
      <c r="N29" s="14">
        <f>M29/$C29</f>
        <v>0.007385524372230428</v>
      </c>
      <c r="O29" s="15">
        <v>223</v>
      </c>
      <c r="P29" s="18">
        <f t="shared" si="6"/>
        <v>0.002334736269028624</v>
      </c>
      <c r="Q29" s="12">
        <v>4</v>
      </c>
      <c r="R29" s="14">
        <f>Q29/$C29</f>
        <v>0.005908419497784343</v>
      </c>
      <c r="S29" s="15" t="s">
        <v>10</v>
      </c>
      <c r="T29" s="13" t="s">
        <v>10</v>
      </c>
    </row>
    <row r="30" spans="2:20" ht="15">
      <c r="B30" t="s">
        <v>27</v>
      </c>
      <c r="C30" s="16">
        <v>844</v>
      </c>
      <c r="D30" s="17">
        <v>114065</v>
      </c>
      <c r="E30" s="12">
        <v>11</v>
      </c>
      <c r="F30" s="14">
        <f>E30/$C30</f>
        <v>0.013033175355450236</v>
      </c>
      <c r="G30" s="15">
        <v>380</v>
      </c>
      <c r="H30" s="18">
        <f t="shared" si="4"/>
        <v>0.003331433831587253</v>
      </c>
      <c r="I30" s="12">
        <v>9</v>
      </c>
      <c r="J30" s="14">
        <f>I30/$C30</f>
        <v>0.01066350710900474</v>
      </c>
      <c r="K30" s="15">
        <v>189</v>
      </c>
      <c r="L30" s="18">
        <f t="shared" si="5"/>
        <v>0.0016569499846578704</v>
      </c>
      <c r="M30" s="12">
        <v>4</v>
      </c>
      <c r="N30" s="14">
        <f>M30/$C30</f>
        <v>0.004739336492890996</v>
      </c>
      <c r="O30" s="15">
        <v>169</v>
      </c>
      <c r="P30" s="18">
        <f t="shared" si="6"/>
        <v>0.001481611361942752</v>
      </c>
      <c r="Q30" s="12">
        <v>18</v>
      </c>
      <c r="R30" s="14">
        <f>Q30/$C30</f>
        <v>0.02132701421800948</v>
      </c>
      <c r="S30" s="15">
        <v>58</v>
      </c>
      <c r="T30" s="18">
        <f>S30/$D30</f>
        <v>0.0005084820058738438</v>
      </c>
    </row>
    <row r="31" spans="3:20" ht="15">
      <c r="C31" s="16"/>
      <c r="D31" s="17"/>
      <c r="E31" s="12"/>
      <c r="F31" s="14"/>
      <c r="G31" s="15"/>
      <c r="H31" s="11"/>
      <c r="I31" s="12"/>
      <c r="J31" s="14"/>
      <c r="K31" s="15"/>
      <c r="L31" s="11"/>
      <c r="M31" s="12"/>
      <c r="N31" s="14"/>
      <c r="O31" s="15"/>
      <c r="P31" s="11"/>
      <c r="Q31" s="12"/>
      <c r="R31" s="14"/>
      <c r="S31" s="15"/>
      <c r="T31" s="11"/>
    </row>
    <row r="32" spans="2:20" s="6" customFormat="1" ht="15">
      <c r="B32" s="6" t="s">
        <v>28</v>
      </c>
      <c r="C32" s="7">
        <v>2360</v>
      </c>
      <c r="D32" s="8">
        <f>SUM(D33:D37)</f>
        <v>600452</v>
      </c>
      <c r="E32" s="7">
        <f>SUM(E33:E37)</f>
        <v>27</v>
      </c>
      <c r="F32" s="9">
        <f aca="true" t="shared" si="10" ref="F32:F37">E32/$C32</f>
        <v>0.011440677966101695</v>
      </c>
      <c r="G32" s="10" t="s">
        <v>10</v>
      </c>
      <c r="H32" s="8" t="s">
        <v>10</v>
      </c>
      <c r="I32" s="7">
        <f>SUM(I33:I37)</f>
        <v>21</v>
      </c>
      <c r="J32" s="9">
        <f aca="true" t="shared" si="11" ref="J32:J37">I32/$C32</f>
        <v>0.008898305084745763</v>
      </c>
      <c r="K32" s="10" t="s">
        <v>10</v>
      </c>
      <c r="L32" s="8" t="s">
        <v>10</v>
      </c>
      <c r="M32" s="7">
        <f>SUM(M33:M37)</f>
        <v>8</v>
      </c>
      <c r="N32" s="9">
        <f aca="true" t="shared" si="12" ref="N32:N37">M32/$C32</f>
        <v>0.003389830508474576</v>
      </c>
      <c r="O32" s="10">
        <f>SUM(O33:O37)</f>
        <v>122</v>
      </c>
      <c r="P32" s="11">
        <f t="shared" si="6"/>
        <v>0.00020318027086261683</v>
      </c>
      <c r="Q32" s="7">
        <f>SUM(Q33:Q37)</f>
        <v>18</v>
      </c>
      <c r="R32" s="9">
        <f aca="true" t="shared" si="13" ref="R32:R37">Q32/$C32</f>
        <v>0.007627118644067797</v>
      </c>
      <c r="S32" s="10" t="s">
        <v>10</v>
      </c>
      <c r="T32" s="8" t="s">
        <v>10</v>
      </c>
    </row>
    <row r="33" spans="2:20" ht="15">
      <c r="B33" t="s">
        <v>29</v>
      </c>
      <c r="C33" s="16">
        <v>574</v>
      </c>
      <c r="D33" s="8">
        <v>131277</v>
      </c>
      <c r="E33" s="12">
        <v>1</v>
      </c>
      <c r="F33" s="14">
        <f t="shared" si="10"/>
        <v>0.0017421602787456446</v>
      </c>
      <c r="G33" s="15" t="s">
        <v>10</v>
      </c>
      <c r="H33" s="13" t="s">
        <v>10</v>
      </c>
      <c r="I33" s="12">
        <v>1</v>
      </c>
      <c r="J33" s="14">
        <f t="shared" si="11"/>
        <v>0.0017421602787456446</v>
      </c>
      <c r="K33" s="15" t="s">
        <v>10</v>
      </c>
      <c r="L33" s="13" t="s">
        <v>10</v>
      </c>
      <c r="M33" s="12">
        <v>0</v>
      </c>
      <c r="N33" s="14">
        <f t="shared" si="12"/>
        <v>0</v>
      </c>
      <c r="O33" s="15">
        <v>0</v>
      </c>
      <c r="P33" s="18">
        <f t="shared" si="6"/>
        <v>0</v>
      </c>
      <c r="Q33" s="12">
        <v>0</v>
      </c>
      <c r="R33" s="14">
        <f t="shared" si="13"/>
        <v>0</v>
      </c>
      <c r="S33" s="15">
        <v>0</v>
      </c>
      <c r="T33" s="18">
        <f>S33/$D33</f>
        <v>0</v>
      </c>
    </row>
    <row r="34" spans="2:20" ht="15">
      <c r="B34" t="s">
        <v>30</v>
      </c>
      <c r="C34" s="16">
        <v>583</v>
      </c>
      <c r="D34" s="19">
        <v>85026</v>
      </c>
      <c r="E34" s="12">
        <v>6</v>
      </c>
      <c r="F34" s="14">
        <f t="shared" si="10"/>
        <v>0.010291595197255575</v>
      </c>
      <c r="G34" s="15">
        <v>78</v>
      </c>
      <c r="H34" s="18">
        <f t="shared" si="4"/>
        <v>0.0009173664526144944</v>
      </c>
      <c r="I34" s="12">
        <v>4</v>
      </c>
      <c r="J34" s="14">
        <f t="shared" si="11"/>
        <v>0.00686106346483705</v>
      </c>
      <c r="K34" s="15">
        <v>8</v>
      </c>
      <c r="L34" s="18">
        <f t="shared" si="5"/>
        <v>9.408886693481994E-05</v>
      </c>
      <c r="M34" s="12">
        <v>3</v>
      </c>
      <c r="N34" s="14">
        <f t="shared" si="12"/>
        <v>0.005145797598627788</v>
      </c>
      <c r="O34" s="15">
        <v>70</v>
      </c>
      <c r="P34" s="18">
        <f t="shared" si="6"/>
        <v>0.0008232775856796744</v>
      </c>
      <c r="Q34" s="12">
        <v>2</v>
      </c>
      <c r="R34" s="14">
        <f t="shared" si="13"/>
        <v>0.003430531732418525</v>
      </c>
      <c r="S34" s="15" t="s">
        <v>10</v>
      </c>
      <c r="T34" s="13" t="s">
        <v>10</v>
      </c>
    </row>
    <row r="35" spans="2:20" ht="15">
      <c r="B35" t="s">
        <v>31</v>
      </c>
      <c r="C35" s="16">
        <v>377</v>
      </c>
      <c r="D35" s="19">
        <v>128220</v>
      </c>
      <c r="E35" s="12">
        <v>14</v>
      </c>
      <c r="F35" s="14">
        <f t="shared" si="10"/>
        <v>0.03713527851458886</v>
      </c>
      <c r="G35" s="15">
        <v>1650</v>
      </c>
      <c r="H35" s="18">
        <f t="shared" si="4"/>
        <v>0.012868507253158634</v>
      </c>
      <c r="I35" s="12">
        <v>12</v>
      </c>
      <c r="J35" s="14">
        <f t="shared" si="11"/>
        <v>0.03183023872679045</v>
      </c>
      <c r="K35" s="15">
        <v>1256</v>
      </c>
      <c r="L35" s="18">
        <f t="shared" si="5"/>
        <v>0.009795663703010452</v>
      </c>
      <c r="M35" s="12">
        <v>5</v>
      </c>
      <c r="N35" s="14">
        <f t="shared" si="12"/>
        <v>0.013262599469496022</v>
      </c>
      <c r="O35" s="15">
        <v>52</v>
      </c>
      <c r="P35" s="18">
        <f t="shared" si="6"/>
        <v>0.00040555295585712056</v>
      </c>
      <c r="Q35" s="12">
        <v>13</v>
      </c>
      <c r="R35" s="14">
        <f t="shared" si="13"/>
        <v>0.034482758620689655</v>
      </c>
      <c r="S35" s="15">
        <v>548</v>
      </c>
      <c r="T35" s="18">
        <f>S35/$D35</f>
        <v>0.004273904227109655</v>
      </c>
    </row>
    <row r="36" spans="2:20" ht="15">
      <c r="B36" t="s">
        <v>32</v>
      </c>
      <c r="C36" s="16">
        <v>521</v>
      </c>
      <c r="D36" s="19">
        <v>146927</v>
      </c>
      <c r="E36" s="12">
        <v>5</v>
      </c>
      <c r="F36" s="14">
        <f t="shared" si="10"/>
        <v>0.009596928982725527</v>
      </c>
      <c r="G36" s="15" t="s">
        <v>10</v>
      </c>
      <c r="H36" s="13" t="s">
        <v>10</v>
      </c>
      <c r="I36" s="12">
        <v>4</v>
      </c>
      <c r="J36" s="14">
        <f t="shared" si="11"/>
        <v>0.007677543186180422</v>
      </c>
      <c r="K36" s="15" t="s">
        <v>10</v>
      </c>
      <c r="L36" s="13" t="s">
        <v>10</v>
      </c>
      <c r="M36" s="12">
        <v>0</v>
      </c>
      <c r="N36" s="14">
        <f t="shared" si="12"/>
        <v>0</v>
      </c>
      <c r="O36" s="15">
        <v>0</v>
      </c>
      <c r="P36" s="18">
        <f t="shared" si="6"/>
        <v>0</v>
      </c>
      <c r="Q36" s="12">
        <v>3</v>
      </c>
      <c r="R36" s="14">
        <f t="shared" si="13"/>
        <v>0.005758157389635317</v>
      </c>
      <c r="S36" s="15">
        <v>219</v>
      </c>
      <c r="T36" s="18">
        <f>S36/$D36</f>
        <v>0.0014905361165748977</v>
      </c>
    </row>
    <row r="37" spans="2:20" ht="15">
      <c r="B37" t="s">
        <v>33</v>
      </c>
      <c r="C37" s="16">
        <v>305</v>
      </c>
      <c r="D37" s="19">
        <v>109002</v>
      </c>
      <c r="E37" s="12">
        <v>1</v>
      </c>
      <c r="F37" s="14">
        <f t="shared" si="10"/>
        <v>0.003278688524590164</v>
      </c>
      <c r="G37" s="15" t="s">
        <v>10</v>
      </c>
      <c r="H37" s="13" t="s">
        <v>10</v>
      </c>
      <c r="I37" s="12">
        <v>0</v>
      </c>
      <c r="J37" s="14">
        <f t="shared" si="11"/>
        <v>0</v>
      </c>
      <c r="K37" s="15">
        <v>0</v>
      </c>
      <c r="L37" s="18">
        <f t="shared" si="5"/>
        <v>0</v>
      </c>
      <c r="M37" s="12">
        <v>0</v>
      </c>
      <c r="N37" s="14">
        <f t="shared" si="12"/>
        <v>0</v>
      </c>
      <c r="O37" s="15">
        <v>0</v>
      </c>
      <c r="P37" s="18">
        <f t="shared" si="6"/>
        <v>0</v>
      </c>
      <c r="Q37" s="12">
        <v>0</v>
      </c>
      <c r="R37" s="14">
        <f t="shared" si="13"/>
        <v>0</v>
      </c>
      <c r="S37" s="15">
        <v>0</v>
      </c>
      <c r="T37" s="18">
        <f>S37/$D37</f>
        <v>0</v>
      </c>
    </row>
    <row r="38" spans="3:20" ht="15">
      <c r="C38" s="20"/>
      <c r="D38" s="21"/>
      <c r="E38" s="12"/>
      <c r="F38" s="14"/>
      <c r="G38" s="15"/>
      <c r="H38" s="11"/>
      <c r="I38" s="12"/>
      <c r="J38" s="14"/>
      <c r="K38" s="15"/>
      <c r="L38" s="11"/>
      <c r="M38" s="12"/>
      <c r="N38" s="14"/>
      <c r="O38" s="15"/>
      <c r="P38" s="11"/>
      <c r="Q38" s="12"/>
      <c r="R38" s="14"/>
      <c r="S38" s="15"/>
      <c r="T38" s="11"/>
    </row>
    <row r="39" spans="2:20" s="6" customFormat="1" ht="15">
      <c r="B39" s="6" t="s">
        <v>34</v>
      </c>
      <c r="C39" s="7">
        <v>1645</v>
      </c>
      <c r="D39" s="8">
        <f>SUM(D40:D43)</f>
        <v>397142</v>
      </c>
      <c r="E39" s="7">
        <f>SUM(E40:E44)</f>
        <v>14</v>
      </c>
      <c r="F39" s="9">
        <f>E39/$C39</f>
        <v>0.00851063829787234</v>
      </c>
      <c r="G39" s="10" t="s">
        <v>10</v>
      </c>
      <c r="H39" s="8" t="s">
        <v>10</v>
      </c>
      <c r="I39" s="7">
        <f>SUM(I40:I44)</f>
        <v>9</v>
      </c>
      <c r="J39" s="9">
        <f>I39/$C39</f>
        <v>0.00547112462006079</v>
      </c>
      <c r="K39" s="10" t="s">
        <v>10</v>
      </c>
      <c r="L39" s="8" t="s">
        <v>10</v>
      </c>
      <c r="M39" s="7">
        <f>SUM(M40:M44)</f>
        <v>5</v>
      </c>
      <c r="N39" s="9">
        <f>M39/$C39</f>
        <v>0.00303951367781155</v>
      </c>
      <c r="O39" s="10" t="s">
        <v>10</v>
      </c>
      <c r="P39" s="8" t="s">
        <v>10</v>
      </c>
      <c r="Q39" s="7">
        <f>SUM(Q40:Q44)</f>
        <v>4</v>
      </c>
      <c r="R39" s="9">
        <f>Q39/$C39</f>
        <v>0.0024316109422492403</v>
      </c>
      <c r="S39" s="10" t="s">
        <v>10</v>
      </c>
      <c r="T39" s="8" t="s">
        <v>10</v>
      </c>
    </row>
    <row r="40" spans="2:20" ht="15">
      <c r="B40" t="s">
        <v>35</v>
      </c>
      <c r="C40" s="20">
        <v>424</v>
      </c>
      <c r="D40" s="21">
        <v>133188</v>
      </c>
      <c r="E40" s="12">
        <v>4</v>
      </c>
      <c r="F40" s="14">
        <f>E40/$C40</f>
        <v>0.009433962264150943</v>
      </c>
      <c r="G40" s="15">
        <v>65</v>
      </c>
      <c r="H40" s="18">
        <f t="shared" si="4"/>
        <v>0.00048803195483076555</v>
      </c>
      <c r="I40" s="12">
        <v>1</v>
      </c>
      <c r="J40" s="14">
        <f>I40/$C40</f>
        <v>0.0023584905660377358</v>
      </c>
      <c r="K40" s="15" t="s">
        <v>10</v>
      </c>
      <c r="L40" s="13" t="s">
        <v>10</v>
      </c>
      <c r="M40" s="12">
        <v>3</v>
      </c>
      <c r="N40" s="14">
        <f>M40/$C40</f>
        <v>0.007075471698113208</v>
      </c>
      <c r="O40" s="15" t="s">
        <v>10</v>
      </c>
      <c r="P40" s="13" t="s">
        <v>10</v>
      </c>
      <c r="Q40" s="12">
        <v>0</v>
      </c>
      <c r="R40" s="14">
        <f>Q40/$C40</f>
        <v>0</v>
      </c>
      <c r="S40" s="15">
        <v>0</v>
      </c>
      <c r="T40" s="18">
        <f>S40/$D40</f>
        <v>0</v>
      </c>
    </row>
    <row r="41" spans="2:20" ht="15">
      <c r="B41" t="s">
        <v>36</v>
      </c>
      <c r="C41" s="20">
        <v>329</v>
      </c>
      <c r="D41" s="21">
        <v>60255</v>
      </c>
      <c r="E41" s="12">
        <v>2</v>
      </c>
      <c r="F41" s="14">
        <f>E41/$C41</f>
        <v>0.0060790273556231</v>
      </c>
      <c r="G41" s="15" t="s">
        <v>10</v>
      </c>
      <c r="H41" s="13" t="s">
        <v>10</v>
      </c>
      <c r="I41" s="12">
        <v>2</v>
      </c>
      <c r="J41" s="14">
        <f>I41/$C41</f>
        <v>0.0060790273556231</v>
      </c>
      <c r="K41" s="15" t="s">
        <v>10</v>
      </c>
      <c r="L41" s="13" t="s">
        <v>10</v>
      </c>
      <c r="M41" s="12">
        <v>0</v>
      </c>
      <c r="N41" s="14">
        <f>M41/$C41</f>
        <v>0</v>
      </c>
      <c r="O41" s="15">
        <v>0</v>
      </c>
      <c r="P41" s="18">
        <f t="shared" si="6"/>
        <v>0</v>
      </c>
      <c r="Q41" s="12">
        <v>1</v>
      </c>
      <c r="R41" s="14">
        <f>Q41/$C41</f>
        <v>0.00303951367781155</v>
      </c>
      <c r="S41" s="15" t="s">
        <v>10</v>
      </c>
      <c r="T41" s="13" t="s">
        <v>10</v>
      </c>
    </row>
    <row r="42" spans="2:20" ht="15">
      <c r="B42" t="s">
        <v>37</v>
      </c>
      <c r="C42" s="20">
        <v>508</v>
      </c>
      <c r="D42" s="21">
        <v>92852</v>
      </c>
      <c r="E42" s="12">
        <v>7</v>
      </c>
      <c r="F42" s="14">
        <f>E42/$C42</f>
        <v>0.013779527559055118</v>
      </c>
      <c r="G42" s="15">
        <v>32</v>
      </c>
      <c r="H42" s="18">
        <f t="shared" si="4"/>
        <v>0.0003446344720630681</v>
      </c>
      <c r="I42" s="12">
        <v>5</v>
      </c>
      <c r="J42" s="14">
        <f>I42/$C42</f>
        <v>0.00984251968503937</v>
      </c>
      <c r="K42" s="15">
        <v>18</v>
      </c>
      <c r="L42" s="18">
        <f t="shared" si="5"/>
        <v>0.0001938568905354758</v>
      </c>
      <c r="M42" s="12">
        <v>2</v>
      </c>
      <c r="N42" s="14">
        <f>M42/$C42</f>
        <v>0.003937007874015748</v>
      </c>
      <c r="O42" s="15" t="s">
        <v>10</v>
      </c>
      <c r="P42" s="13" t="s">
        <v>10</v>
      </c>
      <c r="Q42" s="12">
        <v>3</v>
      </c>
      <c r="R42" s="14">
        <f>Q42/$C42</f>
        <v>0.005905511811023622</v>
      </c>
      <c r="S42" s="15">
        <v>36</v>
      </c>
      <c r="T42" s="18">
        <f>S42/$D42</f>
        <v>0.0003877137810709516</v>
      </c>
    </row>
    <row r="43" spans="2:20" ht="15">
      <c r="B43" t="s">
        <v>38</v>
      </c>
      <c r="C43" s="20">
        <v>384</v>
      </c>
      <c r="D43" s="21">
        <v>110847</v>
      </c>
      <c r="E43" s="12">
        <v>1</v>
      </c>
      <c r="F43" s="14">
        <f>E43/$C43</f>
        <v>0.0026041666666666665</v>
      </c>
      <c r="G43" s="15" t="s">
        <v>10</v>
      </c>
      <c r="H43" s="13" t="s">
        <v>10</v>
      </c>
      <c r="I43" s="12">
        <v>1</v>
      </c>
      <c r="J43" s="14">
        <f>I43/$C43</f>
        <v>0.0026041666666666665</v>
      </c>
      <c r="K43" s="15" t="s">
        <v>10</v>
      </c>
      <c r="L43" s="13" t="s">
        <v>10</v>
      </c>
      <c r="M43" s="12">
        <v>0</v>
      </c>
      <c r="N43" s="14">
        <f>M43/$C43</f>
        <v>0</v>
      </c>
      <c r="O43" s="15">
        <v>0</v>
      </c>
      <c r="P43" s="18">
        <f t="shared" si="6"/>
        <v>0</v>
      </c>
      <c r="Q43" s="12">
        <v>0</v>
      </c>
      <c r="R43" s="14">
        <f>Q43/$C43</f>
        <v>0</v>
      </c>
      <c r="S43" s="15">
        <v>0</v>
      </c>
      <c r="T43" s="18">
        <f>S43/$D43</f>
        <v>0</v>
      </c>
    </row>
    <row r="45" ht="15">
      <c r="B45" s="22" t="s">
        <v>39</v>
      </c>
    </row>
    <row r="46" ht="15">
      <c r="B46" s="22" t="s">
        <v>40</v>
      </c>
    </row>
  </sheetData>
  <sheetProtection/>
  <mergeCells count="5">
    <mergeCell ref="B3:T3"/>
    <mergeCell ref="E6:H6"/>
    <mergeCell ref="I6:L6"/>
    <mergeCell ref="M6:P6"/>
    <mergeCell ref="Q6:T6"/>
  </mergeCells>
  <printOptions horizontalCentered="1"/>
  <pageMargins left="0.7" right="0.7" top="0.84" bottom="0.84" header="0.41" footer="0.3"/>
  <pageSetup horizontalDpi="600" verticalDpi="600" orientation="landscape" r:id="rId1"/>
  <headerFooter>
    <oddHeader>&amp;C&amp;"-,Bold"&amp;12TABLE 6:  LAND USED FOR ORGANIC PRODUCTION IN MARYLAND AND ITS JURISDICTIONS, 2007</oddHeader>
    <oddFooter>&amp;LPrepared by the Maryland Department of Planning, July 2009.  
Extracted from the 2007 Census of Agriculture.&amp;R&amp;P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cp:lastPrinted>2009-07-20T20:24:05Z</cp:lastPrinted>
  <dcterms:created xsi:type="dcterms:W3CDTF">2009-07-20T20:01:27Z</dcterms:created>
  <dcterms:modified xsi:type="dcterms:W3CDTF">2009-07-20T20:24:15Z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