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<sst xmlns="http://schemas.openxmlformats.org/spreadsheetml/2006/main" count="237" uniqueCount="41">
  <si>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</si>
  <si>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</si>
  <si>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</si>
  <si>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</si>
  <si>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</si>
  <si>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</si>
  <si>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</si>
  <si>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</si>
  <si>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</si>
  <si>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</si>
  <si>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</si>
  <si>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</si>
  <si>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</si>
  <si>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</si>
  <si>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</si>
  <si>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</si>
  <si>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</si>
  <si>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</si>
  <si>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</si>
  <si>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</si>
  <si>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</si>
  <si>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</si>
  <si>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</si>
  <si>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</si>
  <si>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</si>
  <si>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</si>
  <si>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</si>
  <si>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</si>
  <si>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</si>
  <si>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</si>
  <si>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</si>
  <si>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</si>
  <si>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</si>
  <si>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</si>
  <si>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</si>
  <si>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</si>
  <si>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</si>
  <si>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</si>
  <si>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</si>
  <si>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</si>
  <si>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St. Mary's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</si>
</sst>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St. Mary's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3330</v>
      </c>
      <c r="C7" s="19">
        <f>((SQRT((Intra!C7/1.645)^2+(Inter!C7/1.645)^2+(Foreign!C7/1.645)^2))*1.645)</f>
        <v>473.9936708438205</v>
      </c>
      <c r="D7" s="11">
        <f aca="true" t="shared" si="0" ref="D7:D12">B7/B$7</f>
        <v>1</v>
      </c>
      <c r="E7" s="9">
        <f>Intra!E7+Inter!E7+Foreign!E7</f>
        <v>777</v>
      </c>
      <c r="F7" s="10">
        <f>((SQRT((Intra!F7/1.645)^2+(Inter!F7/1.645)^2+(Foreign!F7/1.645)^2))*1.645)</f>
        <v>197.23082923316022</v>
      </c>
      <c r="G7" s="1">
        <f aca="true" t="shared" si="1" ref="G7:G12">E7/E$7</f>
        <v>1</v>
      </c>
      <c r="H7" s="17">
        <f>Intra!H7+Inter!H7+Foreign!H7</f>
        <v>2553</v>
      </c>
      <c r="I7" s="18">
        <f>((SQRT((Intra!I7/1.645)^2+(Inter!I7/1.645)^2+(Foreign!I7/1.645)^2))*1.645)</f>
        <v>513.3906894364175</v>
      </c>
      <c r="K7" s="21"/>
    </row>
    <row r="8" spans="1:11" ht="14.25">
      <c r="A8" s="43" t="s">
        <v>8</v>
      </c>
      <c r="B8" s="9">
        <f>Intra!B8+Inter!B8+Foreign!B8</f>
        <v>208</v>
      </c>
      <c r="C8" s="19">
        <f>((SQRT((Intra!C8/1.645)^2+(Inter!C8/1.645)^2+(Foreign!C8/1.645)^2))*1.645)</f>
        <v>106.17438485811914</v>
      </c>
      <c r="D8" s="11">
        <f t="shared" si="0"/>
        <v>0.06246246246246246</v>
      </c>
      <c r="E8" s="9">
        <f>Intra!E8+Inter!E8+Foreign!E8</f>
        <v>92</v>
      </c>
      <c r="F8" s="10">
        <f>((SQRT((Intra!F8/1.645)^2+(Inter!F8/1.645)^2+(Foreign!F8/1.645)^2))*1.645)</f>
        <v>52.3545604508337</v>
      </c>
      <c r="G8" s="1">
        <f t="shared" si="1"/>
        <v>0.11840411840411841</v>
      </c>
      <c r="H8" s="17">
        <f>Intra!H8+Inter!H8+Foreign!H8</f>
        <v>116</v>
      </c>
      <c r="I8" s="18">
        <f>((SQRT((Intra!I8/1.645)^2+(Inter!I8/1.645)^2+(Foreign!I8/1.645)^2))*1.645)</f>
        <v>118.38074167701433</v>
      </c>
      <c r="K8" s="21"/>
    </row>
    <row r="9" spans="1:11" ht="14.25">
      <c r="A9" s="43" t="s">
        <v>9</v>
      </c>
      <c r="B9" s="9">
        <f>Intra!B9+Inter!B9+Foreign!B9</f>
        <v>757</v>
      </c>
      <c r="C9" s="10">
        <f>((SQRT((Intra!C9/1.645)^2+(Inter!C9/1.645)^2+(Foreign!C9/1.645)^2))*1.645)</f>
        <v>230.13474313975283</v>
      </c>
      <c r="D9" s="11">
        <f t="shared" si="0"/>
        <v>0.22732732732732733</v>
      </c>
      <c r="E9" s="9">
        <f>Intra!E9+Inter!E9+Foreign!E9</f>
        <v>167</v>
      </c>
      <c r="F9" s="10">
        <f>((SQRT((Intra!F9/1.645)^2+(Inter!F9/1.645)^2+(Foreign!F9/1.645)^2))*1.645)</f>
        <v>74.63243262818116</v>
      </c>
      <c r="G9" s="1">
        <f t="shared" si="1"/>
        <v>0.21492921492921493</v>
      </c>
      <c r="H9" s="17">
        <f>Intra!H9+Inter!H9+Foreign!H9</f>
        <v>590</v>
      </c>
      <c r="I9" s="18">
        <f>((SQRT((Intra!I9/1.645)^2+(Inter!I9/1.645)^2+(Foreign!I9/1.645)^2))*1.645)</f>
        <v>241.9338752634695</v>
      </c>
      <c r="K9" s="21"/>
    </row>
    <row r="10" spans="1:11" ht="14.25">
      <c r="A10" s="43" t="s">
        <v>10</v>
      </c>
      <c r="B10" s="9">
        <f>Intra!B10+Inter!B10+Foreign!B10</f>
        <v>1303</v>
      </c>
      <c r="C10" s="19">
        <f>((SQRT((Intra!C10/1.645)^2+(Inter!C10/1.645)^2+(Foreign!C10/1.645)^2))*1.645)</f>
        <v>310.8472293587318</v>
      </c>
      <c r="D10" s="11">
        <f t="shared" si="0"/>
        <v>0.3912912912912913</v>
      </c>
      <c r="E10" s="9">
        <f>Intra!E10+Inter!E10+Foreign!E10</f>
        <v>237</v>
      </c>
      <c r="F10" s="10">
        <f>((SQRT((Intra!F10/1.645)^2+(Inter!F10/1.645)^2+(Foreign!F10/1.645)^2))*1.645)</f>
        <v>98.40731680114035</v>
      </c>
      <c r="G10" s="1">
        <f t="shared" si="1"/>
        <v>0.305019305019305</v>
      </c>
      <c r="H10" s="17">
        <f>Intra!H10+Inter!H10+Foreign!H10</f>
        <v>1066</v>
      </c>
      <c r="I10" s="18">
        <f>((SQRT((Intra!I10/1.645)^2+(Inter!I10/1.645)^2+(Foreign!I10/1.645)^2))*1.645)</f>
        <v>326.05214306917236</v>
      </c>
      <c r="K10" s="21"/>
    </row>
    <row r="11" spans="1:11" s="2" customFormat="1" ht="14.25">
      <c r="A11" s="43" t="s">
        <v>11</v>
      </c>
      <c r="B11" s="9">
        <f>Intra!B11+Inter!B11+Foreign!B11</f>
        <v>578</v>
      </c>
      <c r="C11" s="10">
        <f>((SQRT((Intra!C11/1.645)^2+(Inter!C11/1.645)^2+(Foreign!C11/1.645)^2))*1.645)</f>
        <v>190.7904609774818</v>
      </c>
      <c r="D11" s="11">
        <f t="shared" si="0"/>
        <v>0.1735735735735736</v>
      </c>
      <c r="E11" s="9">
        <f>Intra!E11+Inter!E11+Foreign!E11</f>
        <v>180</v>
      </c>
      <c r="F11" s="10">
        <f>((SQRT((Intra!F11/1.645)^2+(Inter!F11/1.645)^2+(Foreign!F11/1.645)^2))*1.645)</f>
        <v>126.28935030318274</v>
      </c>
      <c r="G11" s="1">
        <f t="shared" si="1"/>
        <v>0.23166023166023167</v>
      </c>
      <c r="H11" s="17">
        <f>Intra!H11+Inter!H11+Foreign!H11</f>
        <v>398</v>
      </c>
      <c r="I11" s="18">
        <f>((SQRT((Intra!I11/1.645)^2+(Inter!I11/1.645)^2+(Foreign!I11/1.645)^2))*1.645)</f>
        <v>228.801223772951</v>
      </c>
      <c r="K11" s="21"/>
    </row>
    <row r="12" spans="1:11" s="2" customFormat="1" ht="14.25">
      <c r="A12" s="43" t="s">
        <v>12</v>
      </c>
      <c r="B12" s="9">
        <f>Intra!B12+Inter!B12+Foreign!B12</f>
        <v>484</v>
      </c>
      <c r="C12" s="10">
        <f>((SQRT((Intra!C12/1.645)^2+(Inter!C12/1.645)^2+(Foreign!C12/1.645)^2))*1.645)</f>
        <v>166.14752480852673</v>
      </c>
      <c r="D12" s="11">
        <f t="shared" si="0"/>
        <v>0.14534534534534535</v>
      </c>
      <c r="E12" s="9">
        <f>Intra!E12+Inter!E12+Foreign!E12</f>
        <v>101</v>
      </c>
      <c r="F12" s="10">
        <f>((SQRT((Intra!F12/1.645)^2+(Inter!F12/1.645)^2+(Foreign!F12/1.645)^2))*1.645)</f>
        <v>68.54195795277518</v>
      </c>
      <c r="G12" s="1">
        <f t="shared" si="1"/>
        <v>0.12998712998713</v>
      </c>
      <c r="H12" s="17">
        <f>Intra!H12+Inter!H12+Foreign!H12</f>
        <v>383</v>
      </c>
      <c r="I12" s="18">
        <f>((SQRT((Intra!I12/1.645)^2+(Inter!I12/1.645)^2+(Foreign!I12/1.645)^2))*1.645)</f>
        <v>179.73035358558664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5971</v>
      </c>
      <c r="C15" s="10">
        <f>((SQRT((Intra!C15/1.645)^2+(Inter!C15/1.645)^2+(Foreign!C15/1.645)^2))*1.645)</f>
        <v>996.7000551820995</v>
      </c>
      <c r="D15" s="11">
        <f>B15/B$15</f>
        <v>1</v>
      </c>
      <c r="E15" s="9">
        <f>Intra!E15+Inter!E15+Foreign!E15</f>
        <v>1592</v>
      </c>
      <c r="F15" s="10">
        <f>((SQRT((Intra!F15/1.645)^2+(Inter!F15/1.645)^2+(Foreign!F15/1.645)^2))*1.645)</f>
        <v>452.03982125472083</v>
      </c>
      <c r="G15" s="1">
        <f>E15/E$15</f>
        <v>1</v>
      </c>
      <c r="H15" s="17">
        <f>Intra!H15+Inter!H15+Foreign!H15</f>
        <v>4379</v>
      </c>
      <c r="I15" s="18">
        <f>((SQRT((Intra!I15/1.645)^2+(Inter!I15/1.645)^2+(Foreign!I15/1.645)^2))*1.645)</f>
        <v>1094.4181102302719</v>
      </c>
      <c r="K15" s="21"/>
    </row>
    <row r="16" spans="1:11" ht="14.25">
      <c r="A16" s="43" t="s">
        <v>13</v>
      </c>
      <c r="B16" s="9">
        <f>Intra!B16+Inter!B16+Foreign!B16</f>
        <v>52</v>
      </c>
      <c r="C16" s="10">
        <f>((SQRT((Intra!C16/1.645)^2+(Inter!C16/1.645)^2+(Foreign!C16/1.645)^2))*1.645)</f>
        <v>52.20153254455275</v>
      </c>
      <c r="D16" s="11">
        <f aca="true" t="shared" si="2" ref="D16:D24">B16/B$15</f>
        <v>0.008708759001842238</v>
      </c>
      <c r="E16" s="9">
        <f>Intra!E16+Inter!E16+Foreign!E16</f>
        <v>107</v>
      </c>
      <c r="F16" s="10">
        <f>((SQRT((Intra!F16/1.645)^2+(Inter!F16/1.645)^2+(Foreign!F16/1.645)^2))*1.645)</f>
        <v>87.6584280032445</v>
      </c>
      <c r="G16" s="1">
        <f aca="true" t="shared" si="3" ref="G16:G24">E16/E$15</f>
        <v>0.06721105527638191</v>
      </c>
      <c r="H16" s="17">
        <f>Intra!H16+Inter!H16+Foreign!H16</f>
        <v>-55</v>
      </c>
      <c r="I16" s="18">
        <f>((SQRT((Intra!I16/1.645)^2+(Inter!I16/1.645)^2+(Foreign!I16/1.645)^2))*1.645)</f>
        <v>102.02450685987165</v>
      </c>
      <c r="K16" s="21"/>
    </row>
    <row r="17" spans="1:11" ht="14.25">
      <c r="A17" s="43" t="s">
        <v>14</v>
      </c>
      <c r="B17" s="9">
        <f>Intra!B17+Inter!B17+Foreign!B17</f>
        <v>16</v>
      </c>
      <c r="C17" s="10">
        <f>((SQRT((Intra!C17/1.645)^2+(Inter!C17/1.645)^2+(Foreign!C17/1.645)^2))*1.645)</f>
        <v>27</v>
      </c>
      <c r="D17" s="11">
        <f t="shared" si="2"/>
        <v>0.002679618154412996</v>
      </c>
      <c r="E17" s="9">
        <f>Intra!E17+Inter!E17+Foreign!E17</f>
        <v>169</v>
      </c>
      <c r="F17" s="10">
        <f>((SQRT((Intra!F17/1.645)^2+(Inter!F17/1.645)^2+(Foreign!F17/1.645)^2))*1.645)</f>
        <v>156.54072952429982</v>
      </c>
      <c r="G17" s="1">
        <f t="shared" si="3"/>
        <v>0.10615577889447236</v>
      </c>
      <c r="H17" s="17">
        <f>Intra!H17+Inter!H17+Foreign!H17</f>
        <v>-153</v>
      </c>
      <c r="I17" s="18">
        <f>((SQRT((Intra!I17/1.645)^2+(Inter!I17/1.645)^2+(Foreign!I17/1.645)^2))*1.645)</f>
        <v>158.85213250063723</v>
      </c>
      <c r="K17" s="21"/>
    </row>
    <row r="18" spans="1:11" ht="14.25">
      <c r="A18" s="43" t="s">
        <v>15</v>
      </c>
      <c r="B18" s="9">
        <f>Intra!B18+Inter!B18+Foreign!B18</f>
        <v>199</v>
      </c>
      <c r="C18" s="10">
        <f>((SQRT((Intra!C18/1.645)^2+(Inter!C18/1.645)^2+(Foreign!C18/1.645)^2))*1.645)</f>
        <v>136.85393673548452</v>
      </c>
      <c r="D18" s="11">
        <f t="shared" si="2"/>
        <v>0.03332775079551164</v>
      </c>
      <c r="E18" s="9">
        <f>Intra!E18+Inter!E18+Foreign!E18</f>
        <v>31</v>
      </c>
      <c r="F18" s="10">
        <f>((SQRT((Intra!F18/1.645)^2+(Inter!F18/1.645)^2+(Foreign!F18/1.645)^2))*1.645)</f>
        <v>49</v>
      </c>
      <c r="G18" s="1">
        <f t="shared" si="3"/>
        <v>0.019472361809045227</v>
      </c>
      <c r="H18" s="17">
        <f>Intra!H18+Inter!H18+Foreign!H18</f>
        <v>168</v>
      </c>
      <c r="I18" s="18">
        <f>((SQRT((Intra!I18/1.645)^2+(Inter!I18/1.645)^2+(Foreign!I18/1.645)^2))*1.645)</f>
        <v>145.3616180427282</v>
      </c>
      <c r="K18" s="21"/>
    </row>
    <row r="19" spans="1:11" s="2" customFormat="1" ht="14.25">
      <c r="A19" s="43" t="s">
        <v>16</v>
      </c>
      <c r="B19" s="9">
        <f>Intra!B19+Inter!B19+Foreign!B19</f>
        <v>746</v>
      </c>
      <c r="C19" s="10">
        <f>((SQRT((Intra!C19/1.645)^2+(Inter!C19/1.645)^2+(Foreign!C19/1.645)^2))*1.645)</f>
        <v>386.91730382602435</v>
      </c>
      <c r="D19" s="11">
        <f t="shared" si="2"/>
        <v>0.12493719644950595</v>
      </c>
      <c r="E19" s="9">
        <f>Intra!E19+Inter!E19+Foreign!E19</f>
        <v>112</v>
      </c>
      <c r="F19" s="10">
        <f>((SQRT((Intra!F19/1.645)^2+(Inter!F19/1.645)^2+(Foreign!F19/1.645)^2))*1.645)</f>
        <v>110.9819805193618</v>
      </c>
      <c r="G19" s="1">
        <f t="shared" si="3"/>
        <v>0.07035175879396985</v>
      </c>
      <c r="H19" s="17">
        <f>Intra!H19+Inter!H19+Foreign!H19</f>
        <v>634</v>
      </c>
      <c r="I19" s="18">
        <f>((SQRT((Intra!I19/1.645)^2+(Inter!I19/1.645)^2+(Foreign!I19/1.645)^2))*1.645)</f>
        <v>402.5195647418893</v>
      </c>
      <c r="K19" s="21"/>
    </row>
    <row r="20" spans="1:11" s="2" customFormat="1" ht="14.25">
      <c r="A20" s="43" t="s">
        <v>17</v>
      </c>
      <c r="B20" s="9">
        <f>Intra!B20+Inter!B20+Foreign!B20</f>
        <v>464</v>
      </c>
      <c r="C20" s="10">
        <f>((SQRT((Intra!C20/1.645)^2+(Inter!C20/1.645)^2+(Foreign!C20/1.645)^2))*1.645)</f>
        <v>213.3565091577944</v>
      </c>
      <c r="D20" s="11">
        <f t="shared" si="2"/>
        <v>0.07770892647797689</v>
      </c>
      <c r="E20" s="9">
        <f>Intra!E20+Inter!E20+Foreign!E20</f>
        <v>216</v>
      </c>
      <c r="F20" s="10">
        <f>((SQRT((Intra!F20/1.645)^2+(Inter!F20/1.645)^2+(Foreign!F20/1.645)^2))*1.645)</f>
        <v>187.00267377767622</v>
      </c>
      <c r="G20" s="1">
        <f t="shared" si="3"/>
        <v>0.135678391959799</v>
      </c>
      <c r="H20" s="17">
        <f>Intra!H20+Inter!H20+Foreign!H20</f>
        <v>248</v>
      </c>
      <c r="I20" s="18">
        <f>((SQRT((Intra!I20/1.645)^2+(Inter!I20/1.645)^2+(Foreign!I20/1.645)^2))*1.645)</f>
        <v>283.7093583229147</v>
      </c>
      <c r="K20" s="21"/>
    </row>
    <row r="21" spans="1:11" s="2" customFormat="1" ht="14.25">
      <c r="A21" s="43" t="s">
        <v>18</v>
      </c>
      <c r="B21" s="9">
        <f>Intra!B21+Inter!B21+Foreign!B21</f>
        <v>1432</v>
      </c>
      <c r="C21" s="10">
        <f>((SQRT((Intra!C21/1.645)^2+(Inter!C21/1.645)^2+(Foreign!C21/1.645)^2))*1.645)</f>
        <v>491.3206692171621</v>
      </c>
      <c r="D21" s="11">
        <f t="shared" si="2"/>
        <v>0.23982582481996315</v>
      </c>
      <c r="E21" s="9">
        <f>Intra!E21+Inter!E21+Foreign!E21</f>
        <v>97</v>
      </c>
      <c r="F21" s="10">
        <f>((SQRT((Intra!F21/1.645)^2+(Inter!F21/1.645)^2+(Foreign!F21/1.645)^2))*1.645)</f>
        <v>70</v>
      </c>
      <c r="G21" s="1">
        <f t="shared" si="3"/>
        <v>0.06092964824120603</v>
      </c>
      <c r="H21" s="17">
        <f>Intra!H21+Inter!H21+Foreign!H21</f>
        <v>1335</v>
      </c>
      <c r="I21" s="18">
        <f>((SQRT((Intra!I21/1.645)^2+(Inter!I21/1.645)^2+(Foreign!I21/1.645)^2))*1.645)</f>
        <v>496.2821777980749</v>
      </c>
      <c r="K21" s="21"/>
    </row>
    <row r="22" spans="1:11" s="2" customFormat="1" ht="14.25">
      <c r="A22" s="43" t="s">
        <v>19</v>
      </c>
      <c r="B22" s="9">
        <f>Intra!B22+Inter!B22+Foreign!B22</f>
        <v>1032</v>
      </c>
      <c r="C22" s="10">
        <f>((SQRT((Intra!C22/1.645)^2+(Inter!C22/1.645)^2+(Foreign!C22/1.645)^2))*1.645)</f>
        <v>411.4073407220634</v>
      </c>
      <c r="D22" s="11">
        <f t="shared" si="2"/>
        <v>0.17283537095963825</v>
      </c>
      <c r="E22" s="9">
        <f>Intra!E22+Inter!E22+Foreign!E22</f>
        <v>221</v>
      </c>
      <c r="F22" s="10">
        <f>((SQRT((Intra!F22/1.645)^2+(Inter!F22/1.645)^2+(Foreign!F22/1.645)^2))*1.645)</f>
        <v>153.40469353966975</v>
      </c>
      <c r="G22" s="1">
        <f t="shared" si="3"/>
        <v>0.13881909547738694</v>
      </c>
      <c r="H22" s="17">
        <f>Intra!H22+Inter!H22+Foreign!H22</f>
        <v>811</v>
      </c>
      <c r="I22" s="18">
        <f>((SQRT((Intra!I22/1.645)^2+(Inter!I22/1.645)^2+(Foreign!I22/1.645)^2))*1.645)</f>
        <v>439.0774419165713</v>
      </c>
      <c r="K22" s="21"/>
    </row>
    <row r="23" spans="1:11" s="2" customFormat="1" ht="14.25">
      <c r="A23" s="43" t="s">
        <v>20</v>
      </c>
      <c r="B23" s="9">
        <f>Intra!B23+Inter!B23+Foreign!B23</f>
        <v>1047</v>
      </c>
      <c r="C23" s="10">
        <f>((SQRT((Intra!C23/1.645)^2+(Inter!C23/1.645)^2+(Foreign!C23/1.645)^2))*1.645)</f>
        <v>427.39326152853647</v>
      </c>
      <c r="D23" s="11">
        <f t="shared" si="2"/>
        <v>0.17534751297940043</v>
      </c>
      <c r="E23" s="9">
        <f>Intra!E23+Inter!E23+Foreign!E23</f>
        <v>368</v>
      </c>
      <c r="F23" s="10">
        <f>((SQRT((Intra!F23/1.645)^2+(Inter!F23/1.645)^2+(Foreign!F23/1.645)^2))*1.645)</f>
        <v>280.0714194629648</v>
      </c>
      <c r="G23" s="1">
        <f t="shared" si="3"/>
        <v>0.23115577889447236</v>
      </c>
      <c r="H23" s="17">
        <f>Intra!H23+Inter!H23+Foreign!H23</f>
        <v>679</v>
      </c>
      <c r="I23" s="18">
        <f>((SQRT((Intra!I23/1.645)^2+(Inter!I23/1.645)^2+(Foreign!I23/1.645)^2))*1.645)</f>
        <v>510.9843441828722</v>
      </c>
      <c r="K23" s="21"/>
    </row>
    <row r="24" spans="1:11" s="2" customFormat="1" ht="14.25">
      <c r="A24" s="43" t="s">
        <v>21</v>
      </c>
      <c r="B24" s="9">
        <f>Intra!B24+Inter!B24+Foreign!B24</f>
        <v>983</v>
      </c>
      <c r="C24" s="10">
        <f>((SQRT((Intra!C24/1.645)^2+(Inter!C24/1.645)^2+(Foreign!C24/1.645)^2))*1.645)</f>
        <v>427.8831616224223</v>
      </c>
      <c r="D24" s="11">
        <f t="shared" si="2"/>
        <v>0.16462904036174844</v>
      </c>
      <c r="E24" s="9">
        <f>Intra!E24+Inter!E24+Foreign!E24</f>
        <v>271</v>
      </c>
      <c r="F24" s="10">
        <f>((SQRT((Intra!F24/1.645)^2+(Inter!F24/1.645)^2+(Foreign!F24/1.645)^2))*1.645)</f>
        <v>125.31959144523255</v>
      </c>
      <c r="G24" s="1">
        <f t="shared" si="3"/>
        <v>0.17022613065326633</v>
      </c>
      <c r="H24" s="17">
        <f>Intra!H24+Inter!H24+Foreign!H24</f>
        <v>712</v>
      </c>
      <c r="I24" s="18">
        <f>((SQRT((Intra!I24/1.645)^2+(Inter!I24/1.645)^2+(Foreign!I24/1.645)^2))*1.645)</f>
        <v>445.8576005856578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5569</v>
      </c>
      <c r="C27" s="10">
        <f>((SQRT((Intra!C27/1.645)^2+(Inter!C27/1.645)^2+(Foreign!C27/1.645)^2))*1.645)</f>
        <v>621.8110645525697</v>
      </c>
      <c r="D27" s="11">
        <f>B27/B$27</f>
        <v>1</v>
      </c>
      <c r="E27" s="9">
        <f>Intra!E27+Inter!E27+Foreign!E27</f>
        <v>2325</v>
      </c>
      <c r="F27" s="10">
        <f>((SQRT((Intra!F27/1.645)^2+(Inter!F27/1.645)^2+(Foreign!F27/1.645)^2))*1.645)</f>
        <v>393.6000508130049</v>
      </c>
      <c r="G27" s="1">
        <f>E27/E$27</f>
        <v>1</v>
      </c>
      <c r="H27" s="17">
        <f>Intra!H27+Inter!H27+Foreign!H27</f>
        <v>3244</v>
      </c>
      <c r="I27" s="18">
        <f>((SQRT((Intra!I27/1.645)^2+(Inter!I27/1.645)^2+(Foreign!I27/1.645)^2))*1.645)</f>
        <v>735.9143971957609</v>
      </c>
      <c r="K27" s="21"/>
    </row>
    <row r="28" spans="1:11" ht="14.25">
      <c r="A28" s="43" t="s">
        <v>22</v>
      </c>
      <c r="B28" s="9">
        <f>Intra!B28+Inter!B28+Foreign!B28</f>
        <v>480</v>
      </c>
      <c r="C28" s="10">
        <f>((SQRT((Intra!C28/1.645)^2+(Inter!C28/1.645)^2+(Foreign!C28/1.645)^2))*1.645)</f>
        <v>165.7890225557772</v>
      </c>
      <c r="D28" s="11">
        <f aca="true" t="shared" si="4" ref="D28:D36">B28/B$27</f>
        <v>0.08619141677141318</v>
      </c>
      <c r="E28" s="9">
        <f>Intra!E28+Inter!E28+Foreign!E28</f>
        <v>447</v>
      </c>
      <c r="F28" s="10">
        <f>((SQRT((Intra!F28/1.645)^2+(Inter!F28/1.645)^2+(Foreign!F28/1.645)^2))*1.645)</f>
        <v>170.88007490635061</v>
      </c>
      <c r="G28" s="1">
        <f aca="true" t="shared" si="5" ref="G28:G36">E28/E$27</f>
        <v>0.19225806451612903</v>
      </c>
      <c r="H28" s="17">
        <f>Intra!H28+Inter!H28+Foreign!H28</f>
        <v>33</v>
      </c>
      <c r="I28" s="18">
        <f>((SQRT((Intra!I28/1.645)^2+(Inter!I28/1.645)^2+(Foreign!I28/1.645)^2))*1.645)</f>
        <v>238.08821894415524</v>
      </c>
      <c r="K28" s="21"/>
    </row>
    <row r="29" spans="1:11" ht="14.25">
      <c r="A29" s="43" t="s">
        <v>23</v>
      </c>
      <c r="B29" s="9">
        <f>Intra!B29+Inter!B29+Foreign!B29</f>
        <v>1079</v>
      </c>
      <c r="C29" s="10">
        <f>((SQRT((Intra!C29/1.645)^2+(Inter!C29/1.645)^2+(Foreign!C29/1.645)^2))*1.645)</f>
        <v>258.31956952581044</v>
      </c>
      <c r="D29" s="11">
        <f t="shared" si="4"/>
        <v>0.19375112228407254</v>
      </c>
      <c r="E29" s="9">
        <f>Intra!E29+Inter!E29+Foreign!E29</f>
        <v>569</v>
      </c>
      <c r="F29" s="10">
        <f>((SQRT((Intra!F29/1.645)^2+(Inter!F29/1.645)^2+(Foreign!F29/1.645)^2))*1.645)</f>
        <v>171.9447585708852</v>
      </c>
      <c r="G29" s="1">
        <f t="shared" si="5"/>
        <v>0.24473118279569891</v>
      </c>
      <c r="H29" s="17">
        <f>Intra!H29+Inter!H29+Foreign!H29</f>
        <v>510</v>
      </c>
      <c r="I29" s="18">
        <f>((SQRT((Intra!I29/1.645)^2+(Inter!I29/1.645)^2+(Foreign!I29/1.645)^2))*1.645)</f>
        <v>310.3127454681809</v>
      </c>
      <c r="K29" s="21"/>
    </row>
    <row r="30" spans="1:11" ht="14.25">
      <c r="A30" s="43" t="s">
        <v>14</v>
      </c>
      <c r="B30" s="9">
        <f>Intra!B30+Inter!B30+Foreign!B30</f>
        <v>456</v>
      </c>
      <c r="C30" s="10">
        <f>((SQRT((Intra!C30/1.645)^2+(Inter!C30/1.645)^2+(Foreign!C30/1.645)^2))*1.645)</f>
        <v>210.22606879262145</v>
      </c>
      <c r="D30" s="11">
        <f t="shared" si="4"/>
        <v>0.08188184593284252</v>
      </c>
      <c r="E30" s="9">
        <f>Intra!E30+Inter!E30+Foreign!E30</f>
        <v>133</v>
      </c>
      <c r="F30" s="10">
        <f>((SQRT((Intra!F30/1.645)^2+(Inter!F30/1.645)^2+(Foreign!F30/1.645)^2))*1.645)</f>
        <v>69.52697318307479</v>
      </c>
      <c r="G30" s="1">
        <f t="shared" si="5"/>
        <v>0.05720430107526882</v>
      </c>
      <c r="H30" s="17">
        <f>Intra!H30+Inter!H30+Foreign!H30</f>
        <v>323</v>
      </c>
      <c r="I30" s="18">
        <f>((SQRT((Intra!I30/1.645)^2+(Inter!I30/1.645)^2+(Foreign!I30/1.645)^2))*1.645)</f>
        <v>221.424930845648</v>
      </c>
      <c r="K30" s="21"/>
    </row>
    <row r="31" spans="1:11" s="2" customFormat="1" ht="14.25">
      <c r="A31" s="43" t="s">
        <v>15</v>
      </c>
      <c r="B31" s="9">
        <f>Intra!B31+Inter!B31+Foreign!B31</f>
        <v>635</v>
      </c>
      <c r="C31" s="10">
        <f>((SQRT((Intra!C31/1.645)^2+(Inter!C31/1.645)^2+(Foreign!C31/1.645)^2))*1.645)</f>
        <v>229.96304050868696</v>
      </c>
      <c r="D31" s="11">
        <f t="shared" si="4"/>
        <v>0.11402406177051536</v>
      </c>
      <c r="E31" s="9">
        <f>Intra!E31+Inter!E31+Foreign!E31</f>
        <v>198</v>
      </c>
      <c r="F31" s="10">
        <f>((SQRT((Intra!F31/1.645)^2+(Inter!F31/1.645)^2+(Foreign!F31/1.645)^2))*1.645)</f>
        <v>93.02150289046075</v>
      </c>
      <c r="G31" s="1">
        <f t="shared" si="5"/>
        <v>0.08516129032258064</v>
      </c>
      <c r="H31" s="17">
        <f>Intra!H31+Inter!H31+Foreign!H31</f>
        <v>437</v>
      </c>
      <c r="I31" s="18">
        <f>((SQRT((Intra!I31/1.645)^2+(Inter!I31/1.645)^2+(Foreign!I31/1.645)^2))*1.645)</f>
        <v>248.06450773941847</v>
      </c>
      <c r="K31" s="21"/>
    </row>
    <row r="32" spans="1:11" s="2" customFormat="1" ht="14.25">
      <c r="A32" s="43" t="s">
        <v>16</v>
      </c>
      <c r="B32" s="9">
        <f>Intra!B32+Inter!B32+Foreign!B32</f>
        <v>610</v>
      </c>
      <c r="C32" s="10">
        <f>((SQRT((Intra!C32/1.645)^2+(Inter!C32/1.645)^2+(Foreign!C32/1.645)^2))*1.645)</f>
        <v>181.5543995611233</v>
      </c>
      <c r="D32" s="11">
        <f t="shared" si="4"/>
        <v>0.10953492548033758</v>
      </c>
      <c r="E32" s="9">
        <f>Intra!E32+Inter!E32+Foreign!E32</f>
        <v>244</v>
      </c>
      <c r="F32" s="10">
        <f>((SQRT((Intra!F32/1.645)^2+(Inter!F32/1.645)^2+(Foreign!F32/1.645)^2))*1.645)</f>
        <v>180.36074961032958</v>
      </c>
      <c r="G32" s="1">
        <f t="shared" si="5"/>
        <v>0.10494623655913979</v>
      </c>
      <c r="H32" s="17">
        <f>Intra!H32+Inter!H32+Foreign!H32</f>
        <v>366</v>
      </c>
      <c r="I32" s="18">
        <f>((SQRT((Intra!I32/1.645)^2+(Inter!I32/1.645)^2+(Foreign!I32/1.645)^2))*1.645)</f>
        <v>255.9140480708318</v>
      </c>
      <c r="K32" s="21"/>
    </row>
    <row r="33" spans="1:11" s="2" customFormat="1" ht="14.25">
      <c r="A33" s="43" t="s">
        <v>17</v>
      </c>
      <c r="B33" s="9">
        <f>Intra!B33+Inter!B33+Foreign!B33</f>
        <v>728</v>
      </c>
      <c r="C33" s="10">
        <f>((SQRT((Intra!C33/1.645)^2+(Inter!C33/1.645)^2+(Foreign!C33/1.645)^2))*1.645)</f>
        <v>227.57416373569296</v>
      </c>
      <c r="D33" s="11">
        <f t="shared" si="4"/>
        <v>0.13072364876997666</v>
      </c>
      <c r="E33" s="9">
        <f>Intra!E33+Inter!E33+Foreign!E33</f>
        <v>250</v>
      </c>
      <c r="F33" s="10">
        <f>((SQRT((Intra!F33/1.645)^2+(Inter!F33/1.645)^2+(Foreign!F33/1.645)^2))*1.645)</f>
        <v>113.6001760562016</v>
      </c>
      <c r="G33" s="1">
        <f t="shared" si="5"/>
        <v>0.10752688172043011</v>
      </c>
      <c r="H33" s="17">
        <f>Intra!H33+Inter!H33+Foreign!H33</f>
        <v>478</v>
      </c>
      <c r="I33" s="18">
        <f>((SQRT((Intra!I33/1.645)^2+(Inter!I33/1.645)^2+(Foreign!I33/1.645)^2))*1.645)</f>
        <v>254.35211813546982</v>
      </c>
      <c r="K33" s="21"/>
    </row>
    <row r="34" spans="1:11" s="2" customFormat="1" ht="14.25">
      <c r="A34" s="43" t="s">
        <v>24</v>
      </c>
      <c r="B34" s="9">
        <f>Intra!B34+Inter!B34+Foreign!B34</f>
        <v>570</v>
      </c>
      <c r="C34" s="10">
        <f>((SQRT((Intra!C34/1.645)^2+(Inter!C34/1.645)^2+(Foreign!C34/1.645)^2))*1.645)</f>
        <v>199.42166381815193</v>
      </c>
      <c r="D34" s="11">
        <f t="shared" si="4"/>
        <v>0.10235230741605315</v>
      </c>
      <c r="E34" s="9">
        <f>Intra!E34+Inter!E34+Foreign!E34</f>
        <v>147</v>
      </c>
      <c r="F34" s="10">
        <f>((SQRT((Intra!F34/1.645)^2+(Inter!F34/1.645)^2+(Foreign!F34/1.645)^2))*1.645)</f>
        <v>104.7377677822093</v>
      </c>
      <c r="G34" s="1">
        <f t="shared" si="5"/>
        <v>0.06322580645161291</v>
      </c>
      <c r="H34" s="17">
        <f>Intra!H34+Inter!H34+Foreign!H34</f>
        <v>423</v>
      </c>
      <c r="I34" s="18">
        <f>((SQRT((Intra!I34/1.645)^2+(Inter!I34/1.645)^2+(Foreign!I34/1.645)^2))*1.645)</f>
        <v>225.25319087640028</v>
      </c>
      <c r="K34" s="21"/>
    </row>
    <row r="35" spans="1:11" s="2" customFormat="1" ht="14.25">
      <c r="A35" s="43" t="s">
        <v>25</v>
      </c>
      <c r="B35" s="9">
        <f>Intra!B35+Inter!B35+Foreign!B35</f>
        <v>335</v>
      </c>
      <c r="C35" s="10">
        <f>((SQRT((Intra!C35/1.645)^2+(Inter!C35/1.645)^2+(Foreign!C35/1.645)^2))*1.645)</f>
        <v>137.96376335835436</v>
      </c>
      <c r="D35" s="11">
        <f t="shared" si="4"/>
        <v>0.060154426288382114</v>
      </c>
      <c r="E35" s="9">
        <f>Intra!E35+Inter!E35+Foreign!E35</f>
        <v>104</v>
      </c>
      <c r="F35" s="10">
        <f>((SQRT((Intra!F35/1.645)^2+(Inter!F35/1.645)^2+(Foreign!F35/1.645)^2))*1.645)</f>
        <v>103.24727599312246</v>
      </c>
      <c r="G35" s="1">
        <f t="shared" si="5"/>
        <v>0.044731182795698925</v>
      </c>
      <c r="H35" s="17">
        <f>Intra!H35+Inter!H35+Foreign!H35</f>
        <v>231</v>
      </c>
      <c r="I35" s="18">
        <f>((SQRT((Intra!I35/1.645)^2+(Inter!I35/1.645)^2+(Foreign!I35/1.645)^2))*1.645)</f>
        <v>172.31947075127638</v>
      </c>
      <c r="K35" s="21"/>
    </row>
    <row r="36" spans="1:11" s="2" customFormat="1" ht="14.25">
      <c r="A36" s="43" t="s">
        <v>26</v>
      </c>
      <c r="B36" s="9">
        <f>Intra!B36+Inter!B36+Foreign!B36</f>
        <v>676</v>
      </c>
      <c r="C36" s="10">
        <f>((SQRT((Intra!C36/1.645)^2+(Inter!C36/1.645)^2+(Foreign!C36/1.645)^2))*1.645)</f>
        <v>226.0221228110204</v>
      </c>
      <c r="D36" s="11">
        <f t="shared" si="4"/>
        <v>0.1213862452864069</v>
      </c>
      <c r="E36" s="9">
        <f>Intra!E36+Inter!E36+Foreign!E36</f>
        <v>233</v>
      </c>
      <c r="F36" s="10">
        <f>((SQRT((Intra!F36/1.645)^2+(Inter!F36/1.645)^2+(Foreign!F36/1.645)^2))*1.645)</f>
        <v>125.92458060283545</v>
      </c>
      <c r="G36" s="1">
        <f t="shared" si="5"/>
        <v>0.10021505376344086</v>
      </c>
      <c r="H36" s="17">
        <f>Intra!H36+Inter!H36+Foreign!H36</f>
        <v>443</v>
      </c>
      <c r="I36" s="18">
        <f>((SQRT((Intra!I36/1.645)^2+(Inter!I36/1.645)^2+(Foreign!I36/1.645)^2))*1.645)</f>
        <v>258.7334535772288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1085</v>
      </c>
      <c r="C7" s="19">
        <v>278</v>
      </c>
      <c r="D7" s="11">
        <f aca="true" t="shared" si="0" ref="D7:D12">B7/B$7</f>
        <v>1</v>
      </c>
      <c r="E7" s="9">
        <v>628</v>
      </c>
      <c r="F7" s="10">
        <v>182</v>
      </c>
      <c r="G7" s="1">
        <f aca="true" t="shared" si="1" ref="G7:G12">E7/E$7</f>
        <v>1</v>
      </c>
      <c r="H7" s="17">
        <f aca="true" t="shared" si="2" ref="H7:H12">B7-E7</f>
        <v>457</v>
      </c>
      <c r="I7" s="18">
        <f aca="true" t="shared" si="3" ref="I7:I12">((SQRT((C7/1.645)^2+(F7/1.645)^2)))*1.645</f>
        <v>332.27699288394916</v>
      </c>
    </row>
    <row r="8" spans="1:9" ht="14.25">
      <c r="A8" s="37" t="s">
        <v>8</v>
      </c>
      <c r="B8" s="9">
        <v>151</v>
      </c>
      <c r="C8" s="19">
        <v>92</v>
      </c>
      <c r="D8" s="11">
        <f t="shared" si="0"/>
        <v>0.1391705069124424</v>
      </c>
      <c r="E8" s="9">
        <v>70</v>
      </c>
      <c r="F8" s="10">
        <v>46</v>
      </c>
      <c r="G8" s="1">
        <f t="shared" si="1"/>
        <v>0.11146496815286625</v>
      </c>
      <c r="H8" s="17">
        <f t="shared" si="2"/>
        <v>81</v>
      </c>
      <c r="I8" s="18">
        <f t="shared" si="3"/>
        <v>102.85912696499032</v>
      </c>
    </row>
    <row r="9" spans="1:9" ht="14.25">
      <c r="A9" s="37" t="s">
        <v>9</v>
      </c>
      <c r="B9" s="9">
        <v>265</v>
      </c>
      <c r="C9" s="10">
        <v>139</v>
      </c>
      <c r="D9" s="11">
        <f t="shared" si="0"/>
        <v>0.24423963133640553</v>
      </c>
      <c r="E9" s="9">
        <v>154</v>
      </c>
      <c r="F9" s="10">
        <v>71</v>
      </c>
      <c r="G9" s="1">
        <f t="shared" si="1"/>
        <v>0.24522292993630573</v>
      </c>
      <c r="H9" s="17">
        <f t="shared" si="2"/>
        <v>111</v>
      </c>
      <c r="I9" s="18">
        <f t="shared" si="3"/>
        <v>156.08331108738054</v>
      </c>
    </row>
    <row r="10" spans="1:9" ht="14.25">
      <c r="A10" s="37" t="s">
        <v>10</v>
      </c>
      <c r="B10" s="9">
        <v>471</v>
      </c>
      <c r="C10" s="19">
        <v>204</v>
      </c>
      <c r="D10" s="11">
        <f t="shared" si="0"/>
        <v>0.43410138248847924</v>
      </c>
      <c r="E10" s="9">
        <v>151</v>
      </c>
      <c r="F10" s="10">
        <v>78</v>
      </c>
      <c r="G10" s="1">
        <f t="shared" si="1"/>
        <v>0.24044585987261147</v>
      </c>
      <c r="H10" s="17">
        <f t="shared" si="2"/>
        <v>320</v>
      </c>
      <c r="I10" s="18">
        <f t="shared" si="3"/>
        <v>218.40329667841556</v>
      </c>
    </row>
    <row r="11" spans="1:9" ht="14.25">
      <c r="A11" s="37" t="s">
        <v>11</v>
      </c>
      <c r="B11" s="9">
        <v>125</v>
      </c>
      <c r="C11" s="10">
        <v>76</v>
      </c>
      <c r="D11" s="11">
        <f t="shared" si="0"/>
        <v>0.1152073732718894</v>
      </c>
      <c r="E11" s="9">
        <v>169</v>
      </c>
      <c r="F11" s="10">
        <v>125</v>
      </c>
      <c r="G11" s="1">
        <f t="shared" si="1"/>
        <v>0.26910828025477707</v>
      </c>
      <c r="H11" s="17">
        <f t="shared" si="2"/>
        <v>-44</v>
      </c>
      <c r="I11" s="18">
        <f t="shared" si="3"/>
        <v>146.2908062729849</v>
      </c>
    </row>
    <row r="12" spans="1:9" ht="14.25">
      <c r="A12" s="37" t="s">
        <v>12</v>
      </c>
      <c r="B12" s="9">
        <v>73</v>
      </c>
      <c r="C12" s="10">
        <v>50</v>
      </c>
      <c r="D12" s="11">
        <f t="shared" si="0"/>
        <v>0.06728110599078341</v>
      </c>
      <c r="E12" s="9">
        <v>84</v>
      </c>
      <c r="F12" s="10">
        <v>63</v>
      </c>
      <c r="G12" s="1">
        <f t="shared" si="1"/>
        <v>0.1337579617834395</v>
      </c>
      <c r="H12" s="17">
        <f t="shared" si="2"/>
        <v>-11</v>
      </c>
      <c r="I12" s="18">
        <f t="shared" si="3"/>
        <v>80.43009387039157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2327</v>
      </c>
      <c r="C15" s="10">
        <v>665</v>
      </c>
      <c r="D15" s="11">
        <f>B15/B$15</f>
        <v>1</v>
      </c>
      <c r="E15" s="9">
        <v>1198</v>
      </c>
      <c r="F15" s="10">
        <v>412</v>
      </c>
      <c r="G15" s="1">
        <f>E15/E$15</f>
        <v>1</v>
      </c>
      <c r="H15" s="17">
        <f>B15-E15</f>
        <v>1129</v>
      </c>
      <c r="I15" s="18">
        <f aca="true" t="shared" si="4" ref="I15:I24">((SQRT((C15/1.645)^2+(F15/1.645)^2)))*1.645</f>
        <v>782.2844751111963</v>
      </c>
    </row>
    <row r="16" spans="1:9" ht="14.25">
      <c r="A16" s="37" t="s">
        <v>13</v>
      </c>
      <c r="B16" s="9">
        <v>41</v>
      </c>
      <c r="C16" s="10">
        <v>49</v>
      </c>
      <c r="D16" s="11">
        <f aca="true" t="shared" si="5" ref="D16:D24">B16/B$15</f>
        <v>0.017619252256123763</v>
      </c>
      <c r="E16" s="9">
        <v>74</v>
      </c>
      <c r="F16" s="10">
        <v>72</v>
      </c>
      <c r="G16" s="1">
        <f aca="true" t="shared" si="6" ref="G16:G24">E16/E$15</f>
        <v>0.06176961602671119</v>
      </c>
      <c r="H16" s="17">
        <f aca="true" t="shared" si="7" ref="H16:H24">B16-E16</f>
        <v>-33</v>
      </c>
      <c r="I16" s="18">
        <f t="shared" si="4"/>
        <v>87.091905479212</v>
      </c>
    </row>
    <row r="17" spans="1:9" ht="14.25">
      <c r="A17" s="37" t="s">
        <v>14</v>
      </c>
      <c r="B17" s="9">
        <v>0</v>
      </c>
      <c r="C17" s="10">
        <v>0</v>
      </c>
      <c r="D17" s="11">
        <f t="shared" si="5"/>
        <v>0</v>
      </c>
      <c r="E17" s="9">
        <v>126</v>
      </c>
      <c r="F17" s="10">
        <v>141</v>
      </c>
      <c r="G17" s="1">
        <f t="shared" si="6"/>
        <v>0.10517529215358931</v>
      </c>
      <c r="H17" s="17">
        <f t="shared" si="7"/>
        <v>-126</v>
      </c>
      <c r="I17" s="18">
        <f t="shared" si="4"/>
        <v>141</v>
      </c>
    </row>
    <row r="18" spans="1:9" ht="14.25">
      <c r="A18" s="37" t="s">
        <v>15</v>
      </c>
      <c r="B18" s="9">
        <v>122</v>
      </c>
      <c r="C18" s="10">
        <v>123</v>
      </c>
      <c r="D18" s="11">
        <f t="shared" si="5"/>
        <v>0.05242801890846584</v>
      </c>
      <c r="E18" s="9">
        <v>31</v>
      </c>
      <c r="F18" s="10">
        <v>49</v>
      </c>
      <c r="G18" s="1">
        <f t="shared" si="6"/>
        <v>0.02587646076794658</v>
      </c>
      <c r="H18" s="17">
        <f t="shared" si="7"/>
        <v>91</v>
      </c>
      <c r="I18" s="18">
        <f t="shared" si="4"/>
        <v>132.4009063413087</v>
      </c>
    </row>
    <row r="19" spans="1:9" ht="14.25">
      <c r="A19" s="37" t="s">
        <v>16</v>
      </c>
      <c r="B19" s="9">
        <v>180</v>
      </c>
      <c r="C19" s="10">
        <v>254</v>
      </c>
      <c r="D19" s="11">
        <f t="shared" si="5"/>
        <v>0.07735281478298238</v>
      </c>
      <c r="E19" s="9">
        <v>40</v>
      </c>
      <c r="F19" s="10">
        <v>46</v>
      </c>
      <c r="G19" s="1">
        <f t="shared" si="6"/>
        <v>0.0333889816360601</v>
      </c>
      <c r="H19" s="17">
        <f t="shared" si="7"/>
        <v>140</v>
      </c>
      <c r="I19" s="18">
        <f t="shared" si="4"/>
        <v>258.13174930643464</v>
      </c>
    </row>
    <row r="20" spans="1:9" ht="14.25">
      <c r="A20" s="37" t="s">
        <v>17</v>
      </c>
      <c r="B20" s="9">
        <v>172</v>
      </c>
      <c r="C20" s="10">
        <v>147</v>
      </c>
      <c r="D20" s="11">
        <f t="shared" si="5"/>
        <v>0.07391491190373872</v>
      </c>
      <c r="E20" s="9">
        <v>188</v>
      </c>
      <c r="F20" s="10">
        <v>181</v>
      </c>
      <c r="G20" s="1">
        <f t="shared" si="6"/>
        <v>0.15692821368948248</v>
      </c>
      <c r="H20" s="17">
        <f t="shared" si="7"/>
        <v>-16</v>
      </c>
      <c r="I20" s="18">
        <f t="shared" si="4"/>
        <v>233.17375495539798</v>
      </c>
    </row>
    <row r="21" spans="1:9" ht="14.25">
      <c r="A21" s="37" t="s">
        <v>18</v>
      </c>
      <c r="B21" s="9">
        <v>702</v>
      </c>
      <c r="C21" s="10">
        <v>396</v>
      </c>
      <c r="D21" s="11">
        <f t="shared" si="5"/>
        <v>0.3016759776536313</v>
      </c>
      <c r="E21" s="9">
        <v>97</v>
      </c>
      <c r="F21" s="10">
        <v>70</v>
      </c>
      <c r="G21" s="1">
        <f t="shared" si="6"/>
        <v>0.08096828046744574</v>
      </c>
      <c r="H21" s="17">
        <f t="shared" si="7"/>
        <v>605</v>
      </c>
      <c r="I21" s="18">
        <f t="shared" si="4"/>
        <v>402.1392793548027</v>
      </c>
    </row>
    <row r="22" spans="1:9" ht="14.25">
      <c r="A22" s="37" t="s">
        <v>19</v>
      </c>
      <c r="B22" s="9">
        <v>622</v>
      </c>
      <c r="C22" s="10">
        <v>362</v>
      </c>
      <c r="D22" s="11">
        <f t="shared" si="5"/>
        <v>0.26729694886119465</v>
      </c>
      <c r="E22" s="9">
        <v>158</v>
      </c>
      <c r="F22" s="10">
        <v>138</v>
      </c>
      <c r="G22" s="1">
        <f t="shared" si="6"/>
        <v>0.1318864774624374</v>
      </c>
      <c r="H22" s="17">
        <f t="shared" si="7"/>
        <v>464</v>
      </c>
      <c r="I22" s="18">
        <f t="shared" si="4"/>
        <v>387.41192547468125</v>
      </c>
    </row>
    <row r="23" spans="1:9" ht="14.25">
      <c r="A23" s="37" t="s">
        <v>20</v>
      </c>
      <c r="B23" s="9">
        <v>239</v>
      </c>
      <c r="C23" s="10">
        <v>180</v>
      </c>
      <c r="D23" s="11">
        <f t="shared" si="5"/>
        <v>0.10270734851740439</v>
      </c>
      <c r="E23" s="9">
        <v>306</v>
      </c>
      <c r="F23" s="10">
        <v>274</v>
      </c>
      <c r="G23" s="1">
        <f t="shared" si="6"/>
        <v>0.25542570951585974</v>
      </c>
      <c r="H23" s="17">
        <f t="shared" si="7"/>
        <v>-67</v>
      </c>
      <c r="I23" s="18">
        <f t="shared" si="4"/>
        <v>327.8353245152206</v>
      </c>
    </row>
    <row r="24" spans="1:9" ht="14.25">
      <c r="A24" s="37" t="s">
        <v>21</v>
      </c>
      <c r="B24" s="9">
        <v>249</v>
      </c>
      <c r="C24" s="10">
        <v>134</v>
      </c>
      <c r="D24" s="11">
        <f t="shared" si="5"/>
        <v>0.10700472711645896</v>
      </c>
      <c r="E24" s="9">
        <v>178</v>
      </c>
      <c r="F24" s="10">
        <v>93</v>
      </c>
      <c r="G24" s="1">
        <f t="shared" si="6"/>
        <v>0.14858096828046743</v>
      </c>
      <c r="H24" s="17">
        <f t="shared" si="7"/>
        <v>71</v>
      </c>
      <c r="I24" s="18">
        <f t="shared" si="4"/>
        <v>163.11039206623224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2119</v>
      </c>
      <c r="C27" s="10">
        <v>392</v>
      </c>
      <c r="D27" s="1">
        <f>B27/B$27</f>
        <v>1</v>
      </c>
      <c r="E27" s="9">
        <v>1567</v>
      </c>
      <c r="F27" s="10">
        <v>336</v>
      </c>
      <c r="G27" s="1">
        <f>E27/E$27</f>
        <v>1</v>
      </c>
      <c r="H27" s="17">
        <f>B27-E27</f>
        <v>552</v>
      </c>
      <c r="I27" s="18">
        <f>((SQRT((C27/1.645)^2+(F27/1.645)^2)))*1.645</f>
        <v>516.2944896084017</v>
      </c>
    </row>
    <row r="28" spans="1:9" ht="14.25">
      <c r="A28" s="37" t="s">
        <v>22</v>
      </c>
      <c r="B28" s="9">
        <v>204</v>
      </c>
      <c r="C28" s="10">
        <v>109</v>
      </c>
      <c r="D28" s="1">
        <f aca="true" t="shared" si="8" ref="D28:D36">B28/B$27</f>
        <v>0.09627182633317603</v>
      </c>
      <c r="E28" s="9">
        <v>379</v>
      </c>
      <c r="F28" s="10">
        <v>160</v>
      </c>
      <c r="G28" s="1">
        <f aca="true" t="shared" si="9" ref="G28:G36">E28/E$27</f>
        <v>0.24186343331206125</v>
      </c>
      <c r="H28" s="17">
        <f>B28-E28</f>
        <v>-175</v>
      </c>
      <c r="I28" s="18">
        <f aca="true" t="shared" si="10" ref="I28:I36">((SQRT((C28/1.645)^2+(F28/1.645)^2)))*1.645</f>
        <v>193.60010330575756</v>
      </c>
    </row>
    <row r="29" spans="1:9" ht="14.25">
      <c r="A29" s="37" t="s">
        <v>23</v>
      </c>
      <c r="B29" s="9">
        <v>502</v>
      </c>
      <c r="C29" s="10">
        <v>158</v>
      </c>
      <c r="D29" s="1">
        <f t="shared" si="8"/>
        <v>0.23690420009438415</v>
      </c>
      <c r="E29" s="9">
        <v>285</v>
      </c>
      <c r="F29" s="10">
        <v>126</v>
      </c>
      <c r="G29" s="1">
        <f t="shared" si="9"/>
        <v>0.1818761965539247</v>
      </c>
      <c r="H29" s="17">
        <f aca="true" t="shared" si="11" ref="H29:H36">B29-E29</f>
        <v>217</v>
      </c>
      <c r="I29" s="18">
        <f t="shared" si="10"/>
        <v>202.08908926510605</v>
      </c>
    </row>
    <row r="30" spans="1:9" ht="14.25">
      <c r="A30" s="37" t="s">
        <v>14</v>
      </c>
      <c r="B30" s="9">
        <v>200</v>
      </c>
      <c r="C30" s="10">
        <v>155</v>
      </c>
      <c r="D30" s="1">
        <f t="shared" si="8"/>
        <v>0.09438414346389806</v>
      </c>
      <c r="E30" s="9">
        <v>82</v>
      </c>
      <c r="F30" s="10">
        <v>53</v>
      </c>
      <c r="G30" s="1">
        <f t="shared" si="9"/>
        <v>0.05232929164007658</v>
      </c>
      <c r="H30" s="17">
        <f t="shared" si="11"/>
        <v>118</v>
      </c>
      <c r="I30" s="18">
        <f t="shared" si="10"/>
        <v>163.8108665504215</v>
      </c>
    </row>
    <row r="31" spans="1:9" ht="14.25">
      <c r="A31" s="37" t="s">
        <v>15</v>
      </c>
      <c r="B31" s="9">
        <v>241</v>
      </c>
      <c r="C31" s="10">
        <v>171</v>
      </c>
      <c r="D31" s="1">
        <f t="shared" si="8"/>
        <v>0.11373289287399717</v>
      </c>
      <c r="E31" s="9">
        <v>74</v>
      </c>
      <c r="F31" s="10">
        <v>42</v>
      </c>
      <c r="G31" s="1">
        <f t="shared" si="9"/>
        <v>0.047223994894703254</v>
      </c>
      <c r="H31" s="17">
        <f t="shared" si="11"/>
        <v>167</v>
      </c>
      <c r="I31" s="18">
        <f t="shared" si="10"/>
        <v>176.08236708995028</v>
      </c>
    </row>
    <row r="32" spans="1:9" ht="14.25">
      <c r="A32" s="37" t="s">
        <v>16</v>
      </c>
      <c r="B32" s="9">
        <v>148</v>
      </c>
      <c r="C32" s="10">
        <v>92</v>
      </c>
      <c r="D32" s="1">
        <f t="shared" si="8"/>
        <v>0.06984426616328457</v>
      </c>
      <c r="E32" s="9">
        <v>204</v>
      </c>
      <c r="F32" s="10">
        <v>173</v>
      </c>
      <c r="G32" s="1">
        <f t="shared" si="9"/>
        <v>0.1301850670070198</v>
      </c>
      <c r="H32" s="17">
        <f t="shared" si="11"/>
        <v>-56</v>
      </c>
      <c r="I32" s="18">
        <f t="shared" si="10"/>
        <v>195.94131774590065</v>
      </c>
    </row>
    <row r="33" spans="1:9" ht="14.25">
      <c r="A33" s="37" t="s">
        <v>17</v>
      </c>
      <c r="B33" s="9">
        <v>298</v>
      </c>
      <c r="C33" s="10">
        <v>155</v>
      </c>
      <c r="D33" s="1">
        <f t="shared" si="8"/>
        <v>0.14063237376120813</v>
      </c>
      <c r="E33" s="9">
        <v>183</v>
      </c>
      <c r="F33" s="10">
        <v>91</v>
      </c>
      <c r="G33" s="1">
        <f t="shared" si="9"/>
        <v>0.11678366305041481</v>
      </c>
      <c r="H33" s="17">
        <f t="shared" si="11"/>
        <v>115</v>
      </c>
      <c r="I33" s="18">
        <f t="shared" si="10"/>
        <v>179.73869922751751</v>
      </c>
    </row>
    <row r="34" spans="1:9" ht="14.25">
      <c r="A34" s="37" t="s">
        <v>24</v>
      </c>
      <c r="B34" s="9">
        <v>255</v>
      </c>
      <c r="C34" s="10">
        <v>126</v>
      </c>
      <c r="D34" s="1">
        <f t="shared" si="8"/>
        <v>0.12033978291647003</v>
      </c>
      <c r="E34" s="9">
        <v>93</v>
      </c>
      <c r="F34" s="10">
        <v>71</v>
      </c>
      <c r="G34" s="1">
        <f t="shared" si="9"/>
        <v>0.059349074664964904</v>
      </c>
      <c r="H34" s="17">
        <f t="shared" si="11"/>
        <v>162</v>
      </c>
      <c r="I34" s="18">
        <f t="shared" si="10"/>
        <v>144.6271067262289</v>
      </c>
    </row>
    <row r="35" spans="1:9" ht="14.25">
      <c r="A35" s="37" t="s">
        <v>25</v>
      </c>
      <c r="B35" s="9">
        <v>81</v>
      </c>
      <c r="C35" s="10">
        <v>60</v>
      </c>
      <c r="D35" s="1">
        <f t="shared" si="8"/>
        <v>0.038225578102878716</v>
      </c>
      <c r="E35" s="9">
        <v>94</v>
      </c>
      <c r="F35" s="10">
        <v>102</v>
      </c>
      <c r="G35" s="1">
        <f t="shared" si="9"/>
        <v>0.05998723675813657</v>
      </c>
      <c r="H35" s="17">
        <f t="shared" si="11"/>
        <v>-13</v>
      </c>
      <c r="I35" s="18">
        <f t="shared" si="10"/>
        <v>118.33849753989612</v>
      </c>
    </row>
    <row r="36" spans="1:9" ht="14.25">
      <c r="A36" s="37" t="s">
        <v>26</v>
      </c>
      <c r="B36" s="9">
        <v>190</v>
      </c>
      <c r="C36" s="10">
        <v>106</v>
      </c>
      <c r="D36" s="1">
        <f t="shared" si="8"/>
        <v>0.08966493629070316</v>
      </c>
      <c r="E36" s="9">
        <v>173</v>
      </c>
      <c r="F36" s="10">
        <v>116</v>
      </c>
      <c r="G36" s="1">
        <f t="shared" si="9"/>
        <v>0.11040204211869815</v>
      </c>
      <c r="H36" s="17">
        <f t="shared" si="11"/>
        <v>17</v>
      </c>
      <c r="I36" s="18">
        <f t="shared" si="10"/>
        <v>157.13688300332294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St. Mary's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1890</v>
      </c>
      <c r="C7" s="19">
        <v>365</v>
      </c>
      <c r="D7" s="11">
        <f aca="true" t="shared" si="0" ref="D7:D12">B7/B$7</f>
        <v>1</v>
      </c>
      <c r="E7" s="9">
        <v>149</v>
      </c>
      <c r="F7" s="19">
        <v>76</v>
      </c>
      <c r="G7" s="1">
        <f aca="true" t="shared" si="1" ref="G7:G12">E7/E$7</f>
        <v>1</v>
      </c>
      <c r="H7" s="17">
        <f aca="true" t="shared" si="2" ref="H7:H12">B7-E7</f>
        <v>1741</v>
      </c>
      <c r="I7" s="18">
        <f aca="true" t="shared" si="3" ref="I7:I12">((SQRT((C7/1.645)^2+(F7/1.645)^2)))*1.645</f>
        <v>372.8283787481849</v>
      </c>
    </row>
    <row r="8" spans="1:9" ht="14.25">
      <c r="A8" s="31" t="s">
        <v>8</v>
      </c>
      <c r="B8" s="19">
        <v>57</v>
      </c>
      <c r="C8" s="19">
        <v>53</v>
      </c>
      <c r="D8" s="11">
        <f t="shared" si="0"/>
        <v>0.03015873015873016</v>
      </c>
      <c r="E8" s="20">
        <v>22</v>
      </c>
      <c r="F8" s="19">
        <v>25</v>
      </c>
      <c r="G8" s="1">
        <f t="shared" si="1"/>
        <v>0.1476510067114094</v>
      </c>
      <c r="H8" s="17">
        <f t="shared" si="2"/>
        <v>35</v>
      </c>
      <c r="I8" s="18">
        <f t="shared" si="3"/>
        <v>58.600341295934435</v>
      </c>
    </row>
    <row r="9" spans="1:9" ht="14.25">
      <c r="A9" s="31" t="s">
        <v>9</v>
      </c>
      <c r="B9" s="9">
        <v>443</v>
      </c>
      <c r="C9" s="10">
        <v>179</v>
      </c>
      <c r="D9" s="11">
        <f t="shared" si="0"/>
        <v>0.2343915343915344</v>
      </c>
      <c r="E9" s="9">
        <v>13</v>
      </c>
      <c r="F9" s="10">
        <v>23</v>
      </c>
      <c r="G9" s="1">
        <f t="shared" si="1"/>
        <v>0.087248322147651</v>
      </c>
      <c r="H9" s="17">
        <f t="shared" si="2"/>
        <v>430</v>
      </c>
      <c r="I9" s="18">
        <f t="shared" si="3"/>
        <v>180.4716044146558</v>
      </c>
    </row>
    <row r="10" spans="1:9" ht="14.25">
      <c r="A10" s="31" t="s">
        <v>10</v>
      </c>
      <c r="B10" s="19">
        <v>644</v>
      </c>
      <c r="C10" s="19">
        <v>217</v>
      </c>
      <c r="D10" s="11">
        <f t="shared" si="0"/>
        <v>0.34074074074074073</v>
      </c>
      <c r="E10" s="20">
        <v>86</v>
      </c>
      <c r="F10" s="19">
        <v>60</v>
      </c>
      <c r="G10" s="1">
        <f t="shared" si="1"/>
        <v>0.5771812080536913</v>
      </c>
      <c r="H10" s="17">
        <f t="shared" si="2"/>
        <v>558</v>
      </c>
      <c r="I10" s="18">
        <f t="shared" si="3"/>
        <v>225.14217730136664</v>
      </c>
    </row>
    <row r="11" spans="1:9" ht="14.25">
      <c r="A11" s="31" t="s">
        <v>11</v>
      </c>
      <c r="B11" s="9">
        <v>395</v>
      </c>
      <c r="C11" s="10">
        <v>168</v>
      </c>
      <c r="D11" s="11">
        <f t="shared" si="0"/>
        <v>0.20899470899470898</v>
      </c>
      <c r="E11" s="9">
        <v>11</v>
      </c>
      <c r="F11" s="10">
        <v>18</v>
      </c>
      <c r="G11" s="1">
        <f t="shared" si="1"/>
        <v>0.0738255033557047</v>
      </c>
      <c r="H11" s="17">
        <f t="shared" si="2"/>
        <v>384</v>
      </c>
      <c r="I11" s="18">
        <f t="shared" si="3"/>
        <v>168.96153408394468</v>
      </c>
    </row>
    <row r="12" spans="1:9" ht="14.25">
      <c r="A12" s="31" t="s">
        <v>12</v>
      </c>
      <c r="B12" s="9">
        <v>351</v>
      </c>
      <c r="C12" s="10">
        <v>151</v>
      </c>
      <c r="D12" s="11">
        <f t="shared" si="0"/>
        <v>0.18571428571428572</v>
      </c>
      <c r="E12" s="9">
        <v>17</v>
      </c>
      <c r="F12" s="10">
        <v>27</v>
      </c>
      <c r="G12" s="1">
        <f t="shared" si="1"/>
        <v>0.11409395973154363</v>
      </c>
      <c r="H12" s="17">
        <f t="shared" si="2"/>
        <v>334</v>
      </c>
      <c r="I12" s="18">
        <f t="shared" si="3"/>
        <v>153.39491516996253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3185</v>
      </c>
      <c r="C15" s="10">
        <v>719</v>
      </c>
      <c r="D15" s="11">
        <f>B15/B$15</f>
        <v>1</v>
      </c>
      <c r="E15" s="9">
        <v>394</v>
      </c>
      <c r="F15" s="10">
        <v>186</v>
      </c>
      <c r="G15" s="1">
        <f>E15/E$15</f>
        <v>1</v>
      </c>
      <c r="H15" s="17">
        <f>B15-E15</f>
        <v>2791</v>
      </c>
      <c r="I15" s="18">
        <f aca="true" t="shared" si="4" ref="I15:I22">((SQRT((C15/1.645)^2+(F15/1.645)^2)))*1.645</f>
        <v>742.6688360231631</v>
      </c>
    </row>
    <row r="16" spans="1:9" ht="14.25">
      <c r="A16" s="31" t="s">
        <v>13</v>
      </c>
      <c r="B16" s="9">
        <v>11</v>
      </c>
      <c r="C16" s="10">
        <v>18</v>
      </c>
      <c r="D16" s="11">
        <f aca="true" t="shared" si="5" ref="D16:D22">B16/B$15</f>
        <v>0.003453689167974882</v>
      </c>
      <c r="E16" s="9">
        <v>33</v>
      </c>
      <c r="F16" s="10">
        <v>50</v>
      </c>
      <c r="G16" s="1">
        <f aca="true" t="shared" si="6" ref="G16:G24">E16/E$15</f>
        <v>0.08375634517766498</v>
      </c>
      <c r="H16" s="17">
        <f aca="true" t="shared" si="7" ref="H16:H22">B16-E16</f>
        <v>-22</v>
      </c>
      <c r="I16" s="18">
        <f t="shared" si="4"/>
        <v>53.141321022345686</v>
      </c>
    </row>
    <row r="17" spans="1:9" ht="14.25">
      <c r="A17" s="31" t="s">
        <v>14</v>
      </c>
      <c r="B17" s="9">
        <v>16</v>
      </c>
      <c r="C17" s="10">
        <v>27</v>
      </c>
      <c r="D17" s="11">
        <f t="shared" si="5"/>
        <v>0.005023547880690738</v>
      </c>
      <c r="E17" s="9">
        <v>43</v>
      </c>
      <c r="F17" s="10">
        <v>68</v>
      </c>
      <c r="G17" s="1">
        <f t="shared" si="6"/>
        <v>0.10913705583756345</v>
      </c>
      <c r="H17" s="17">
        <f t="shared" si="7"/>
        <v>-27</v>
      </c>
      <c r="I17" s="18">
        <f t="shared" si="4"/>
        <v>73.1641988953614</v>
      </c>
    </row>
    <row r="18" spans="1:9" ht="14.25">
      <c r="A18" s="31" t="s">
        <v>15</v>
      </c>
      <c r="B18" s="9">
        <v>77</v>
      </c>
      <c r="C18" s="10">
        <v>60</v>
      </c>
      <c r="D18" s="11">
        <f t="shared" si="5"/>
        <v>0.024175824175824177</v>
      </c>
      <c r="E18" s="9">
        <v>0</v>
      </c>
      <c r="F18" s="10">
        <v>0</v>
      </c>
      <c r="G18" s="1">
        <f t="shared" si="6"/>
        <v>0</v>
      </c>
      <c r="H18" s="17">
        <f t="shared" si="7"/>
        <v>77</v>
      </c>
      <c r="I18" s="18">
        <f t="shared" si="4"/>
        <v>60.00000000000001</v>
      </c>
    </row>
    <row r="19" spans="1:9" ht="14.25">
      <c r="A19" s="31" t="s">
        <v>16</v>
      </c>
      <c r="B19" s="9">
        <v>537</v>
      </c>
      <c r="C19" s="10">
        <v>290</v>
      </c>
      <c r="D19" s="11">
        <f t="shared" si="5"/>
        <v>0.1686028257456829</v>
      </c>
      <c r="E19" s="9">
        <v>72</v>
      </c>
      <c r="F19" s="10">
        <v>101</v>
      </c>
      <c r="G19" s="1">
        <f t="shared" si="6"/>
        <v>0.18274111675126903</v>
      </c>
      <c r="H19" s="17">
        <f t="shared" si="7"/>
        <v>465</v>
      </c>
      <c r="I19" s="18">
        <f t="shared" si="4"/>
        <v>307.08467887538774</v>
      </c>
    </row>
    <row r="20" spans="1:9" ht="14.25">
      <c r="A20" s="31" t="s">
        <v>17</v>
      </c>
      <c r="B20" s="9">
        <v>284</v>
      </c>
      <c r="C20" s="10">
        <v>154</v>
      </c>
      <c r="D20" s="11">
        <f t="shared" si="5"/>
        <v>0.0891679748822606</v>
      </c>
      <c r="E20" s="9">
        <v>28</v>
      </c>
      <c r="F20" s="10">
        <v>47</v>
      </c>
      <c r="G20" s="1">
        <f t="shared" si="6"/>
        <v>0.07106598984771574</v>
      </c>
      <c r="H20" s="17">
        <f t="shared" si="7"/>
        <v>256</v>
      </c>
      <c r="I20" s="18">
        <f t="shared" si="4"/>
        <v>161.0124218810462</v>
      </c>
    </row>
    <row r="21" spans="1:9" ht="14.25">
      <c r="A21" s="31" t="s">
        <v>18</v>
      </c>
      <c r="B21" s="9">
        <v>544</v>
      </c>
      <c r="C21" s="10">
        <v>256</v>
      </c>
      <c r="D21" s="11">
        <f t="shared" si="5"/>
        <v>0.17080062794348508</v>
      </c>
      <c r="E21" s="9">
        <v>0</v>
      </c>
      <c r="F21" s="10">
        <v>0</v>
      </c>
      <c r="G21" s="1">
        <f t="shared" si="6"/>
        <v>0</v>
      </c>
      <c r="H21" s="17">
        <f t="shared" si="7"/>
        <v>544</v>
      </c>
      <c r="I21" s="18">
        <f t="shared" si="4"/>
        <v>256</v>
      </c>
    </row>
    <row r="22" spans="1:9" ht="14.25">
      <c r="A22" s="31" t="s">
        <v>19</v>
      </c>
      <c r="B22" s="9">
        <v>338</v>
      </c>
      <c r="C22" s="10">
        <v>184</v>
      </c>
      <c r="D22" s="11">
        <f t="shared" si="5"/>
        <v>0.10612244897959183</v>
      </c>
      <c r="E22" s="9">
        <v>63</v>
      </c>
      <c r="F22" s="10">
        <v>67</v>
      </c>
      <c r="G22" s="1">
        <f t="shared" si="6"/>
        <v>0.1598984771573604</v>
      </c>
      <c r="H22" s="17">
        <f t="shared" si="7"/>
        <v>275</v>
      </c>
      <c r="I22" s="18">
        <f t="shared" si="4"/>
        <v>195.81879378650046</v>
      </c>
    </row>
    <row r="23" spans="1:9" ht="14.25">
      <c r="A23" s="31" t="s">
        <v>20</v>
      </c>
      <c r="B23" s="9">
        <v>753</v>
      </c>
      <c r="C23" s="10">
        <v>384</v>
      </c>
      <c r="D23" s="11">
        <f>B23/B$15</f>
        <v>0.23642072213500784</v>
      </c>
      <c r="E23" s="9">
        <v>62</v>
      </c>
      <c r="F23" s="10">
        <v>58</v>
      </c>
      <c r="G23" s="1">
        <f t="shared" si="6"/>
        <v>0.15736040609137056</v>
      </c>
      <c r="H23" s="17">
        <f>B23-E23</f>
        <v>691</v>
      </c>
      <c r="I23" s="18">
        <f>((SQRT((C23/1.645)^2+(F23/1.645)^2)))*1.645</f>
        <v>388.35550723531657</v>
      </c>
    </row>
    <row r="24" spans="1:9" ht="14.25">
      <c r="A24" s="31" t="s">
        <v>21</v>
      </c>
      <c r="B24" s="9">
        <v>625</v>
      </c>
      <c r="C24" s="10">
        <v>398</v>
      </c>
      <c r="D24" s="11">
        <f>B24/B$15</f>
        <v>0.19623233908948196</v>
      </c>
      <c r="E24" s="9">
        <v>93</v>
      </c>
      <c r="F24" s="10">
        <v>84</v>
      </c>
      <c r="G24" s="1">
        <f t="shared" si="6"/>
        <v>0.23604060913705585</v>
      </c>
      <c r="H24" s="17">
        <f>B24-E24</f>
        <v>532</v>
      </c>
      <c r="I24" s="18">
        <f>((SQRT((C24/1.645)^2+(F24/1.645)^2)))*1.645</f>
        <v>406.76774700066863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3043</v>
      </c>
      <c r="C27" s="10">
        <v>464</v>
      </c>
      <c r="D27" s="11">
        <f>B27/B$27</f>
        <v>1</v>
      </c>
      <c r="E27" s="9">
        <v>758</v>
      </c>
      <c r="F27" s="10">
        <v>205</v>
      </c>
      <c r="G27" s="11">
        <f>E27/E$27</f>
        <v>1</v>
      </c>
      <c r="H27" s="17">
        <f>B27-E27</f>
        <v>2285</v>
      </c>
      <c r="I27" s="18">
        <f>((SQRT((C27/1.645)^2+(F27/1.645)^2)))*1.645</f>
        <v>507.2681736517677</v>
      </c>
    </row>
    <row r="28" spans="1:9" ht="14.25">
      <c r="A28" s="31" t="s">
        <v>22</v>
      </c>
      <c r="B28" s="9">
        <v>230</v>
      </c>
      <c r="C28" s="10">
        <v>118</v>
      </c>
      <c r="D28" s="11">
        <f aca="true" t="shared" si="8" ref="D28:D36">B28/B$27</f>
        <v>0.07558330594807755</v>
      </c>
      <c r="E28" s="9">
        <v>68</v>
      </c>
      <c r="F28" s="10">
        <v>60</v>
      </c>
      <c r="G28" s="11">
        <f aca="true" t="shared" si="9" ref="G28:G36">E28/E$27</f>
        <v>0.08970976253298153</v>
      </c>
      <c r="H28" s="17">
        <f>B28-E28</f>
        <v>162</v>
      </c>
      <c r="I28" s="18">
        <f aca="true" t="shared" si="10" ref="I28:I36">((SQRT((C28/1.645)^2+(F28/1.645)^2)))*1.645</f>
        <v>132.3782459469833</v>
      </c>
    </row>
    <row r="29" spans="1:9" ht="14.25">
      <c r="A29" s="31" t="s">
        <v>23</v>
      </c>
      <c r="B29" s="9">
        <v>541</v>
      </c>
      <c r="C29" s="10">
        <v>202</v>
      </c>
      <c r="D29" s="11">
        <f t="shared" si="8"/>
        <v>0.177785080512652</v>
      </c>
      <c r="E29" s="9">
        <v>284</v>
      </c>
      <c r="F29" s="10">
        <v>117</v>
      </c>
      <c r="G29" s="11">
        <f t="shared" si="9"/>
        <v>0.37467018469656993</v>
      </c>
      <c r="H29" s="17">
        <f aca="true" t="shared" si="11" ref="H29:H36">B29-E29</f>
        <v>257</v>
      </c>
      <c r="I29" s="18">
        <f t="shared" si="10"/>
        <v>233.43735776434755</v>
      </c>
    </row>
    <row r="30" spans="1:9" ht="14.25">
      <c r="A30" s="31" t="s">
        <v>14</v>
      </c>
      <c r="B30" s="9">
        <v>245</v>
      </c>
      <c r="C30" s="10">
        <v>141</v>
      </c>
      <c r="D30" s="11">
        <f t="shared" si="8"/>
        <v>0.08051265198816956</v>
      </c>
      <c r="E30" s="9">
        <v>51</v>
      </c>
      <c r="F30" s="10">
        <v>45</v>
      </c>
      <c r="G30" s="11">
        <f t="shared" si="9"/>
        <v>0.06728232189973615</v>
      </c>
      <c r="H30" s="17">
        <f t="shared" si="11"/>
        <v>194</v>
      </c>
      <c r="I30" s="18">
        <f t="shared" si="10"/>
        <v>148.0067566025281</v>
      </c>
    </row>
    <row r="31" spans="1:9" ht="14.25">
      <c r="A31" s="31" t="s">
        <v>15</v>
      </c>
      <c r="B31" s="9">
        <v>363</v>
      </c>
      <c r="C31" s="10">
        <v>151</v>
      </c>
      <c r="D31" s="11">
        <f t="shared" si="8"/>
        <v>0.11929017417022675</v>
      </c>
      <c r="E31" s="9">
        <v>124</v>
      </c>
      <c r="F31" s="10">
        <v>83</v>
      </c>
      <c r="G31" s="11">
        <f t="shared" si="9"/>
        <v>0.16358839050131926</v>
      </c>
      <c r="H31" s="17">
        <f t="shared" si="11"/>
        <v>239</v>
      </c>
      <c r="I31" s="18">
        <f t="shared" si="10"/>
        <v>172.30786401090347</v>
      </c>
    </row>
    <row r="32" spans="1:9" ht="14.25">
      <c r="A32" s="31" t="s">
        <v>16</v>
      </c>
      <c r="B32" s="9">
        <v>433</v>
      </c>
      <c r="C32" s="10">
        <v>153</v>
      </c>
      <c r="D32" s="11">
        <f t="shared" si="8"/>
        <v>0.14229378902398948</v>
      </c>
      <c r="E32" s="9">
        <v>40</v>
      </c>
      <c r="F32" s="10">
        <v>51</v>
      </c>
      <c r="G32" s="11">
        <f t="shared" si="9"/>
        <v>0.052770448548812667</v>
      </c>
      <c r="H32" s="17">
        <f t="shared" si="11"/>
        <v>393</v>
      </c>
      <c r="I32" s="18">
        <f t="shared" si="10"/>
        <v>161.27616066858735</v>
      </c>
    </row>
    <row r="33" spans="1:9" ht="14.25">
      <c r="A33" s="31" t="s">
        <v>17</v>
      </c>
      <c r="B33" s="9">
        <v>350</v>
      </c>
      <c r="C33" s="10">
        <v>153</v>
      </c>
      <c r="D33" s="11">
        <f t="shared" si="8"/>
        <v>0.11501807426881368</v>
      </c>
      <c r="E33" s="9">
        <v>67</v>
      </c>
      <c r="F33" s="10">
        <v>68</v>
      </c>
      <c r="G33" s="11">
        <f t="shared" si="9"/>
        <v>0.08839050131926121</v>
      </c>
      <c r="H33" s="17">
        <f t="shared" si="11"/>
        <v>283</v>
      </c>
      <c r="I33" s="18">
        <f t="shared" si="10"/>
        <v>167.4305826305338</v>
      </c>
    </row>
    <row r="34" spans="1:9" ht="14.25">
      <c r="A34" s="31" t="s">
        <v>24</v>
      </c>
      <c r="B34" s="9">
        <v>303</v>
      </c>
      <c r="C34" s="10">
        <v>153</v>
      </c>
      <c r="D34" s="11">
        <f t="shared" si="8"/>
        <v>0.09957279000985869</v>
      </c>
      <c r="E34" s="9">
        <v>54</v>
      </c>
      <c r="F34" s="10">
        <v>77</v>
      </c>
      <c r="G34" s="11">
        <f t="shared" si="9"/>
        <v>0.0712401055408971</v>
      </c>
      <c r="H34" s="17">
        <f t="shared" si="11"/>
        <v>249</v>
      </c>
      <c r="I34" s="18">
        <f t="shared" si="10"/>
        <v>171.283390905248</v>
      </c>
    </row>
    <row r="35" spans="1:9" ht="14.25">
      <c r="A35" s="31" t="s">
        <v>25</v>
      </c>
      <c r="B35" s="9">
        <v>182</v>
      </c>
      <c r="C35" s="10">
        <v>115</v>
      </c>
      <c r="D35" s="11">
        <f t="shared" si="8"/>
        <v>0.059809398619783107</v>
      </c>
      <c r="E35" s="9">
        <v>10</v>
      </c>
      <c r="F35" s="10">
        <v>16</v>
      </c>
      <c r="G35" s="11">
        <f t="shared" si="9"/>
        <v>0.013192612137203167</v>
      </c>
      <c r="H35" s="17">
        <f t="shared" si="11"/>
        <v>172</v>
      </c>
      <c r="I35" s="18">
        <f t="shared" si="10"/>
        <v>116.10770861575041</v>
      </c>
    </row>
    <row r="36" spans="1:9" ht="14.25">
      <c r="A36" s="31" t="s">
        <v>26</v>
      </c>
      <c r="B36" s="9">
        <v>396</v>
      </c>
      <c r="C36" s="10">
        <v>185</v>
      </c>
      <c r="D36" s="11">
        <f t="shared" si="8"/>
        <v>0.13013473545842918</v>
      </c>
      <c r="E36" s="9">
        <v>60</v>
      </c>
      <c r="F36" s="10">
        <v>49</v>
      </c>
      <c r="G36" s="11">
        <f t="shared" si="9"/>
        <v>0.079155672823219</v>
      </c>
      <c r="H36" s="17">
        <f t="shared" si="11"/>
        <v>336</v>
      </c>
      <c r="I36" s="18">
        <f t="shared" si="10"/>
        <v>191.3792047219342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St. Mary's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355</v>
      </c>
      <c r="C7" s="10">
        <v>119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355</v>
      </c>
      <c r="I7" s="18">
        <f aca="true" t="shared" si="2" ref="I7:I12">((SQRT((C7/1.645)^2+(F7/1.645)^2)))*1.645</f>
        <v>119</v>
      </c>
    </row>
    <row r="8" spans="1:9" ht="14.25">
      <c r="A8" s="25" t="s">
        <v>8</v>
      </c>
      <c r="B8" s="9">
        <v>0</v>
      </c>
      <c r="C8" s="10">
        <v>0</v>
      </c>
      <c r="D8" s="11">
        <f t="shared" si="0"/>
        <v>0</v>
      </c>
      <c r="E8" s="9">
        <v>0</v>
      </c>
      <c r="F8" s="10">
        <v>0</v>
      </c>
      <c r="G8" s="1">
        <v>0</v>
      </c>
      <c r="H8" s="17">
        <f t="shared" si="1"/>
        <v>0</v>
      </c>
      <c r="I8" s="18">
        <f t="shared" si="2"/>
        <v>0</v>
      </c>
    </row>
    <row r="9" spans="1:9" ht="14.25">
      <c r="A9" s="25" t="s">
        <v>9</v>
      </c>
      <c r="B9" s="9">
        <v>49</v>
      </c>
      <c r="C9" s="10">
        <v>40</v>
      </c>
      <c r="D9" s="11">
        <f>B9/B$7</f>
        <v>0.13802816901408452</v>
      </c>
      <c r="E9" s="9">
        <v>0</v>
      </c>
      <c r="F9" s="10">
        <v>0</v>
      </c>
      <c r="G9" s="1">
        <v>0</v>
      </c>
      <c r="H9" s="17">
        <f t="shared" si="1"/>
        <v>49</v>
      </c>
      <c r="I9" s="18">
        <f>((SQRT((C9/1.645)^2+(F9/1.645)^2)))*1.645</f>
        <v>40</v>
      </c>
    </row>
    <row r="10" spans="1:9" ht="14.25">
      <c r="A10" s="25" t="s">
        <v>10</v>
      </c>
      <c r="B10" s="19">
        <v>188</v>
      </c>
      <c r="C10" s="19">
        <v>89</v>
      </c>
      <c r="D10" s="11">
        <f>B10/B$7</f>
        <v>0.5295774647887324</v>
      </c>
      <c r="E10" s="9">
        <v>0</v>
      </c>
      <c r="F10" s="10">
        <v>0</v>
      </c>
      <c r="G10" s="1">
        <v>0</v>
      </c>
      <c r="H10" s="17">
        <f t="shared" si="1"/>
        <v>188</v>
      </c>
      <c r="I10" s="18">
        <f>((SQRT((C10/1.645)^2+(F10/1.645)^2)))*1.645</f>
        <v>89</v>
      </c>
    </row>
    <row r="11" spans="1:9" ht="14.25">
      <c r="A11" s="25" t="s">
        <v>11</v>
      </c>
      <c r="B11" s="9">
        <v>58</v>
      </c>
      <c r="C11" s="10">
        <v>49</v>
      </c>
      <c r="D11" s="11">
        <f t="shared" si="0"/>
        <v>0.16338028169014085</v>
      </c>
      <c r="E11" s="9">
        <v>0</v>
      </c>
      <c r="F11" s="10">
        <v>0</v>
      </c>
      <c r="G11" s="1">
        <v>0</v>
      </c>
      <c r="H11" s="17">
        <f t="shared" si="1"/>
        <v>58</v>
      </c>
      <c r="I11" s="18">
        <f t="shared" si="2"/>
        <v>49</v>
      </c>
    </row>
    <row r="12" spans="1:9" ht="14.25">
      <c r="A12" s="25" t="s">
        <v>12</v>
      </c>
      <c r="B12" s="9">
        <v>60</v>
      </c>
      <c r="C12" s="10">
        <v>48</v>
      </c>
      <c r="D12" s="11">
        <f t="shared" si="0"/>
        <v>0.16901408450704225</v>
      </c>
      <c r="E12" s="9">
        <v>0</v>
      </c>
      <c r="F12" s="10">
        <v>0</v>
      </c>
      <c r="G12" s="1">
        <v>0</v>
      </c>
      <c r="H12" s="17">
        <f t="shared" si="1"/>
        <v>60</v>
      </c>
      <c r="I12" s="18">
        <f t="shared" si="2"/>
        <v>48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459</v>
      </c>
      <c r="C15" s="10">
        <v>185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459</v>
      </c>
      <c r="I15" s="18">
        <f aca="true" t="shared" si="3" ref="I15:I24">((SQRT((C15/1.645)^2+(F15/1.645)^2)))*1.645</f>
        <v>185</v>
      </c>
    </row>
    <row r="16" spans="1:9" ht="14.25">
      <c r="A16" s="25" t="s">
        <v>13</v>
      </c>
      <c r="B16" s="9">
        <v>0</v>
      </c>
      <c r="C16" s="10">
        <v>0</v>
      </c>
      <c r="D16" s="11">
        <f aca="true" t="shared" si="4" ref="D16:D24">B16/B$15</f>
        <v>0</v>
      </c>
      <c r="E16" s="9">
        <v>0</v>
      </c>
      <c r="F16" s="10">
        <v>0</v>
      </c>
      <c r="G16" s="1">
        <v>0</v>
      </c>
      <c r="H16" s="17">
        <f aca="true" t="shared" si="5" ref="H16:H24">B16-E16</f>
        <v>0</v>
      </c>
      <c r="I16" s="18">
        <f t="shared" si="3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f t="shared" si="4"/>
        <v>0</v>
      </c>
      <c r="E18" s="9">
        <v>0</v>
      </c>
      <c r="F18" s="10">
        <v>0</v>
      </c>
      <c r="G18" s="1">
        <v>0</v>
      </c>
      <c r="H18" s="17">
        <f t="shared" si="5"/>
        <v>0</v>
      </c>
      <c r="I18" s="18">
        <f t="shared" si="3"/>
        <v>0</v>
      </c>
    </row>
    <row r="19" spans="1:9" ht="14.25">
      <c r="A19" s="25" t="s">
        <v>16</v>
      </c>
      <c r="B19" s="9">
        <v>29</v>
      </c>
      <c r="C19" s="10">
        <v>33</v>
      </c>
      <c r="D19" s="11">
        <f t="shared" si="4"/>
        <v>0.06318082788671024</v>
      </c>
      <c r="E19" s="9">
        <v>0</v>
      </c>
      <c r="F19" s="10">
        <v>0</v>
      </c>
      <c r="G19" s="1">
        <v>0</v>
      </c>
      <c r="H19" s="17">
        <f t="shared" si="5"/>
        <v>29</v>
      </c>
      <c r="I19" s="18">
        <f t="shared" si="3"/>
        <v>33</v>
      </c>
    </row>
    <row r="20" spans="1:9" ht="14.25">
      <c r="A20" s="25" t="s">
        <v>17</v>
      </c>
      <c r="B20" s="9">
        <v>8</v>
      </c>
      <c r="C20" s="10">
        <v>14</v>
      </c>
      <c r="D20" s="11">
        <f t="shared" si="4"/>
        <v>0.017429193899782137</v>
      </c>
      <c r="E20" s="9">
        <v>0</v>
      </c>
      <c r="F20" s="10">
        <v>0</v>
      </c>
      <c r="G20" s="1">
        <v>0</v>
      </c>
      <c r="H20" s="17">
        <f t="shared" si="5"/>
        <v>8</v>
      </c>
      <c r="I20" s="18">
        <f t="shared" si="3"/>
        <v>14</v>
      </c>
    </row>
    <row r="21" spans="1:9" ht="14.25">
      <c r="A21" s="25" t="s">
        <v>18</v>
      </c>
      <c r="B21" s="9">
        <v>186</v>
      </c>
      <c r="C21" s="10">
        <v>138</v>
      </c>
      <c r="D21" s="11">
        <f t="shared" si="4"/>
        <v>0.40522875816993464</v>
      </c>
      <c r="E21" s="9">
        <v>0</v>
      </c>
      <c r="F21" s="10">
        <v>0</v>
      </c>
      <c r="G21" s="1">
        <v>0</v>
      </c>
      <c r="H21" s="17">
        <f t="shared" si="5"/>
        <v>186</v>
      </c>
      <c r="I21" s="18">
        <f t="shared" si="3"/>
        <v>138</v>
      </c>
    </row>
    <row r="22" spans="1:9" ht="14.25">
      <c r="A22" s="25" t="s">
        <v>19</v>
      </c>
      <c r="B22" s="9">
        <v>72</v>
      </c>
      <c r="C22" s="10">
        <v>66</v>
      </c>
      <c r="D22" s="11">
        <f t="shared" si="4"/>
        <v>0.1568627450980392</v>
      </c>
      <c r="E22" s="9">
        <v>0</v>
      </c>
      <c r="F22" s="10">
        <v>0</v>
      </c>
      <c r="G22" s="1">
        <v>0</v>
      </c>
      <c r="H22" s="17">
        <f t="shared" si="5"/>
        <v>72</v>
      </c>
      <c r="I22" s="18">
        <f t="shared" si="3"/>
        <v>66</v>
      </c>
    </row>
    <row r="23" spans="1:9" ht="14.25">
      <c r="A23" s="25" t="s">
        <v>20</v>
      </c>
      <c r="B23" s="9">
        <v>55</v>
      </c>
      <c r="C23" s="10">
        <v>53</v>
      </c>
      <c r="D23" s="11">
        <f t="shared" si="4"/>
        <v>0.11982570806100218</v>
      </c>
      <c r="E23" s="9">
        <v>0</v>
      </c>
      <c r="F23" s="10">
        <v>0</v>
      </c>
      <c r="G23" s="1">
        <v>0</v>
      </c>
      <c r="H23" s="17">
        <f t="shared" si="5"/>
        <v>55</v>
      </c>
      <c r="I23" s="18">
        <f t="shared" si="3"/>
        <v>53</v>
      </c>
    </row>
    <row r="24" spans="1:9" ht="14.25">
      <c r="A24" s="25" t="s">
        <v>21</v>
      </c>
      <c r="B24" s="9">
        <v>109</v>
      </c>
      <c r="C24" s="10">
        <v>82</v>
      </c>
      <c r="D24" s="11">
        <f t="shared" si="4"/>
        <v>0.2374727668845316</v>
      </c>
      <c r="E24" s="9">
        <v>0</v>
      </c>
      <c r="F24" s="10">
        <v>0</v>
      </c>
      <c r="G24" s="1">
        <v>0</v>
      </c>
      <c r="H24" s="17">
        <f t="shared" si="5"/>
        <v>109</v>
      </c>
      <c r="I24" s="18">
        <f t="shared" si="3"/>
        <v>82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407</v>
      </c>
      <c r="C27" s="10">
        <v>133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407</v>
      </c>
      <c r="I27" s="18">
        <f>((SQRT((C27/1.645)^2+(F27/1.645)^2)))*1.645</f>
        <v>133</v>
      </c>
    </row>
    <row r="28" spans="1:9" ht="14.25">
      <c r="A28" s="25" t="s">
        <v>22</v>
      </c>
      <c r="B28" s="9">
        <v>46</v>
      </c>
      <c r="C28" s="10">
        <v>41</v>
      </c>
      <c r="D28" s="11">
        <f aca="true" t="shared" si="6" ref="D28:D36">B28/B$27</f>
        <v>0.11302211302211303</v>
      </c>
      <c r="E28" s="9">
        <v>0</v>
      </c>
      <c r="F28" s="10">
        <v>0</v>
      </c>
      <c r="G28" s="1">
        <v>0</v>
      </c>
      <c r="H28" s="17">
        <f>B28-E28</f>
        <v>46</v>
      </c>
      <c r="I28" s="18">
        <f aca="true" t="shared" si="7" ref="I28:I36">((SQRT((C28/1.645)^2+(F28/1.645)^2)))*1.645</f>
        <v>41</v>
      </c>
    </row>
    <row r="29" spans="1:9" ht="14.25">
      <c r="A29" s="25" t="s">
        <v>23</v>
      </c>
      <c r="B29" s="9">
        <v>36</v>
      </c>
      <c r="C29" s="10">
        <v>31</v>
      </c>
      <c r="D29" s="11">
        <f t="shared" si="6"/>
        <v>0.08845208845208845</v>
      </c>
      <c r="E29" s="9">
        <v>0</v>
      </c>
      <c r="F29" s="10">
        <v>0</v>
      </c>
      <c r="G29" s="1">
        <v>0</v>
      </c>
      <c r="H29" s="17">
        <f aca="true" t="shared" si="8" ref="H29:H36">B29-E29</f>
        <v>36</v>
      </c>
      <c r="I29" s="18">
        <f t="shared" si="7"/>
        <v>31</v>
      </c>
    </row>
    <row r="30" spans="1:9" ht="14.25">
      <c r="A30" s="25" t="s">
        <v>14</v>
      </c>
      <c r="B30" s="9">
        <v>11</v>
      </c>
      <c r="C30" s="10">
        <v>17</v>
      </c>
      <c r="D30" s="11">
        <f t="shared" si="6"/>
        <v>0.02702702702702703</v>
      </c>
      <c r="E30" s="9">
        <v>0</v>
      </c>
      <c r="F30" s="10">
        <v>0</v>
      </c>
      <c r="G30" s="1">
        <v>0</v>
      </c>
      <c r="H30" s="17">
        <f t="shared" si="8"/>
        <v>11</v>
      </c>
      <c r="I30" s="18">
        <f t="shared" si="7"/>
        <v>17</v>
      </c>
    </row>
    <row r="31" spans="1:9" ht="14.25">
      <c r="A31" s="25" t="s">
        <v>15</v>
      </c>
      <c r="B31" s="9">
        <v>31</v>
      </c>
      <c r="C31" s="10">
        <v>29</v>
      </c>
      <c r="D31" s="11">
        <f t="shared" si="6"/>
        <v>0.07616707616707617</v>
      </c>
      <c r="E31" s="9">
        <v>0</v>
      </c>
      <c r="F31" s="10">
        <v>0</v>
      </c>
      <c r="G31" s="1">
        <v>0</v>
      </c>
      <c r="H31" s="17">
        <f t="shared" si="8"/>
        <v>31</v>
      </c>
      <c r="I31" s="18">
        <f t="shared" si="7"/>
        <v>28.999999999999996</v>
      </c>
    </row>
    <row r="32" spans="1:9" ht="14.25">
      <c r="A32" s="25" t="s">
        <v>16</v>
      </c>
      <c r="B32" s="9">
        <v>29</v>
      </c>
      <c r="C32" s="10">
        <v>33</v>
      </c>
      <c r="D32" s="11">
        <f t="shared" si="6"/>
        <v>0.07125307125307126</v>
      </c>
      <c r="E32" s="9">
        <v>0</v>
      </c>
      <c r="F32" s="10">
        <v>0</v>
      </c>
      <c r="G32" s="1">
        <v>0</v>
      </c>
      <c r="H32" s="17">
        <f t="shared" si="8"/>
        <v>29</v>
      </c>
      <c r="I32" s="18">
        <f t="shared" si="7"/>
        <v>33</v>
      </c>
    </row>
    <row r="33" spans="1:9" ht="14.25">
      <c r="A33" s="25" t="s">
        <v>17</v>
      </c>
      <c r="B33" s="9">
        <v>80</v>
      </c>
      <c r="C33" s="10">
        <v>66</v>
      </c>
      <c r="D33" s="11">
        <f t="shared" si="6"/>
        <v>0.19656019656019655</v>
      </c>
      <c r="E33" s="9">
        <v>0</v>
      </c>
      <c r="F33" s="10">
        <v>0</v>
      </c>
      <c r="G33" s="1">
        <v>0</v>
      </c>
      <c r="H33" s="17">
        <f t="shared" si="8"/>
        <v>80</v>
      </c>
      <c r="I33" s="18">
        <f t="shared" si="7"/>
        <v>66</v>
      </c>
    </row>
    <row r="34" spans="1:9" ht="14.25">
      <c r="A34" s="25" t="s">
        <v>24</v>
      </c>
      <c r="B34" s="9">
        <v>12</v>
      </c>
      <c r="C34" s="10">
        <v>22</v>
      </c>
      <c r="D34" s="11">
        <f t="shared" si="6"/>
        <v>0.029484029484029485</v>
      </c>
      <c r="E34" s="9">
        <v>0</v>
      </c>
      <c r="F34" s="10">
        <v>0</v>
      </c>
      <c r="G34" s="1">
        <v>0</v>
      </c>
      <c r="H34" s="17">
        <f t="shared" si="8"/>
        <v>12</v>
      </c>
      <c r="I34" s="18">
        <f t="shared" si="7"/>
        <v>22</v>
      </c>
    </row>
    <row r="35" spans="1:9" ht="14.25">
      <c r="A35" s="25" t="s">
        <v>25</v>
      </c>
      <c r="B35" s="9">
        <v>72</v>
      </c>
      <c r="C35" s="10">
        <v>47</v>
      </c>
      <c r="D35" s="11">
        <f t="shared" si="6"/>
        <v>0.1769041769041769</v>
      </c>
      <c r="E35" s="9">
        <v>0</v>
      </c>
      <c r="F35" s="10">
        <v>0</v>
      </c>
      <c r="G35" s="1">
        <v>0</v>
      </c>
      <c r="H35" s="17">
        <f t="shared" si="8"/>
        <v>72</v>
      </c>
      <c r="I35" s="18">
        <f t="shared" si="7"/>
        <v>47</v>
      </c>
    </row>
    <row r="36" spans="1:9" ht="14.25">
      <c r="A36" s="25" t="s">
        <v>26</v>
      </c>
      <c r="B36" s="9">
        <v>90</v>
      </c>
      <c r="C36" s="10">
        <v>75</v>
      </c>
      <c r="D36" s="11">
        <f t="shared" si="6"/>
        <v>0.22113022113022113</v>
      </c>
      <c r="E36" s="9">
        <v>0</v>
      </c>
      <c r="F36" s="10">
        <v>0</v>
      </c>
      <c r="G36" s="1">
        <v>0</v>
      </c>
      <c r="H36" s="17">
        <f t="shared" si="8"/>
        <v>90</v>
      </c>
      <c r="I36" s="18">
        <f t="shared" si="7"/>
        <v>75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2014-03-04T17:37:39Z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