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<sst xmlns="http://schemas.openxmlformats.org/spreadsheetml/2006/main" count="237" uniqueCount="41">
  <si>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</si>
  <si>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</si>
  <si>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</si>
  <si>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</si>
  <si>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</si>
  <si>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</si>
  <si>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</si>
  <si>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</si>
  <si>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</si>
  <si>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</si>
  <si>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</si>
  <si>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</si>
  <si>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</si>
  <si>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</si>
  <si>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</si>
  <si>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</si>
  <si>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</si>
  <si>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</si>
  <si>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</si>
  <si>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</si>
  <si>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</si>
  <si>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</si>
  <si>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</si>
  <si>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</si>
  <si>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</si>
  <si>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</si>
  <si>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</si>
  <si>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</si>
  <si>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</si>
  <si>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</si>
  <si>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</si>
  <si>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</si>
  <si>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</si>
  <si>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</si>
  <si>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</si>
  <si>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</si>
  <si>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</si>
  <si>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</si>
  <si>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</si>
  <si>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</si>
  <si>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Queen Anne's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</si>
</sst>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Queen Anne's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1323</v>
      </c>
      <c r="C7" s="19">
        <f>((SQRT((Intra!C7/1.645)^2+(Inter!C7/1.645)^2+(Foreign!C7/1.645)^2))*1.645)</f>
        <v>255.80656754665233</v>
      </c>
      <c r="D7" s="11">
        <f aca="true" t="shared" si="0" ref="D7:D12">B7/B$7</f>
        <v>1</v>
      </c>
      <c r="E7" s="9">
        <f>Intra!E7+Inter!E7+Foreign!E7</f>
        <v>654</v>
      </c>
      <c r="F7" s="10">
        <f>((SQRT((Intra!F7/1.645)^2+(Inter!F7/1.645)^2+(Foreign!F7/1.645)^2))*1.645)</f>
        <v>211</v>
      </c>
      <c r="G7" s="1">
        <f aca="true" t="shared" si="1" ref="G7:G12">E7/E$7</f>
        <v>1</v>
      </c>
      <c r="H7" s="17">
        <f>Intra!H7+Inter!H7+Foreign!H7</f>
        <v>669</v>
      </c>
      <c r="I7" s="18">
        <f>((SQRT((Intra!I7/1.645)^2+(Inter!I7/1.645)^2+(Foreign!I7/1.645)^2))*1.645)</f>
        <v>331.5991556080926</v>
      </c>
      <c r="K7" s="21"/>
    </row>
    <row r="8" spans="1:11" ht="14.25">
      <c r="A8" s="43" t="s">
        <v>8</v>
      </c>
      <c r="B8" s="9">
        <f>Intra!B8+Inter!B8+Foreign!B8</f>
        <v>198</v>
      </c>
      <c r="C8" s="19">
        <f>((SQRT((Intra!C8/1.645)^2+(Inter!C8/1.645)^2+(Foreign!C8/1.645)^2))*1.645)</f>
        <v>98.35141076771598</v>
      </c>
      <c r="D8" s="11">
        <f t="shared" si="0"/>
        <v>0.14965986394557823</v>
      </c>
      <c r="E8" s="9">
        <f>Intra!E8+Inter!E8+Foreign!E8</f>
        <v>88</v>
      </c>
      <c r="F8" s="10">
        <f>((SQRT((Intra!F8/1.645)^2+(Inter!F8/1.645)^2+(Foreign!F8/1.645)^2))*1.645)</f>
        <v>60.00000000000001</v>
      </c>
      <c r="G8" s="1">
        <f t="shared" si="1"/>
        <v>0.1345565749235474</v>
      </c>
      <c r="H8" s="17">
        <f>Intra!H8+Inter!H8+Foreign!H8</f>
        <v>110</v>
      </c>
      <c r="I8" s="18">
        <f>((SQRT((Intra!I8/1.645)^2+(Inter!I8/1.645)^2+(Foreign!I8/1.645)^2))*1.645)</f>
        <v>115.20850663036997</v>
      </c>
      <c r="K8" s="21"/>
    </row>
    <row r="9" spans="1:11" ht="14.25">
      <c r="A9" s="43" t="s">
        <v>9</v>
      </c>
      <c r="B9" s="9">
        <f>Intra!B9+Inter!B9+Foreign!B9</f>
        <v>353</v>
      </c>
      <c r="C9" s="10">
        <f>((SQRT((Intra!C9/1.645)^2+(Inter!C9/1.645)^2+(Foreign!C9/1.645)^2))*1.645)</f>
        <v>133.46160496562297</v>
      </c>
      <c r="D9" s="11">
        <f t="shared" si="0"/>
        <v>0.2668178382464097</v>
      </c>
      <c r="E9" s="9">
        <f>Intra!E9+Inter!E9+Foreign!E9</f>
        <v>153</v>
      </c>
      <c r="F9" s="10">
        <f>((SQRT((Intra!F9/1.645)^2+(Inter!F9/1.645)^2+(Foreign!F9/1.645)^2))*1.645)</f>
        <v>82</v>
      </c>
      <c r="G9" s="1">
        <f t="shared" si="1"/>
        <v>0.23394495412844038</v>
      </c>
      <c r="H9" s="17">
        <f>Intra!H9+Inter!H9+Foreign!H9</f>
        <v>200</v>
      </c>
      <c r="I9" s="18">
        <f>((SQRT((Intra!I9/1.645)^2+(Inter!I9/1.645)^2+(Foreign!I9/1.645)^2))*1.645)</f>
        <v>156.63971399361017</v>
      </c>
      <c r="K9" s="21"/>
    </row>
    <row r="10" spans="1:11" ht="14.25">
      <c r="A10" s="43" t="s">
        <v>10</v>
      </c>
      <c r="B10" s="9">
        <f>Intra!B10+Inter!B10+Foreign!B10</f>
        <v>404</v>
      </c>
      <c r="C10" s="19">
        <f>((SQRT((Intra!C10/1.645)^2+(Inter!C10/1.645)^2+(Foreign!C10/1.645)^2))*1.645)</f>
        <v>140.0357097314824</v>
      </c>
      <c r="D10" s="11">
        <f t="shared" si="0"/>
        <v>0.30536659108087677</v>
      </c>
      <c r="E10" s="9">
        <f>Intra!E10+Inter!E10+Foreign!E10</f>
        <v>179</v>
      </c>
      <c r="F10" s="10">
        <f>((SQRT((Intra!F10/1.645)^2+(Inter!F10/1.645)^2+(Foreign!F10/1.645)^2))*1.645)</f>
        <v>146</v>
      </c>
      <c r="G10" s="1">
        <f t="shared" si="1"/>
        <v>0.27370030581039756</v>
      </c>
      <c r="H10" s="17">
        <f>Intra!H10+Inter!H10+Foreign!H10</f>
        <v>225</v>
      </c>
      <c r="I10" s="18">
        <f>((SQRT((Intra!I10/1.645)^2+(Inter!I10/1.645)^2+(Foreign!I10/1.645)^2))*1.645)</f>
        <v>202.301754811964</v>
      </c>
      <c r="K10" s="21"/>
    </row>
    <row r="11" spans="1:11" s="2" customFormat="1" ht="14.25">
      <c r="A11" s="43" t="s">
        <v>11</v>
      </c>
      <c r="B11" s="9">
        <f>Intra!B11+Inter!B11+Foreign!B11</f>
        <v>193</v>
      </c>
      <c r="C11" s="10">
        <f>((SQRT((Intra!C11/1.645)^2+(Inter!C11/1.645)^2+(Foreign!C11/1.645)^2))*1.645)</f>
        <v>90.21086409075129</v>
      </c>
      <c r="D11" s="11">
        <f t="shared" si="0"/>
        <v>0.14588057445200303</v>
      </c>
      <c r="E11" s="9">
        <f>Intra!E11+Inter!E11+Foreign!E11</f>
        <v>127</v>
      </c>
      <c r="F11" s="10">
        <f>((SQRT((Intra!F11/1.645)^2+(Inter!F11/1.645)^2+(Foreign!F11/1.645)^2))*1.645)</f>
        <v>82</v>
      </c>
      <c r="G11" s="1">
        <f t="shared" si="1"/>
        <v>0.19418960244648317</v>
      </c>
      <c r="H11" s="17">
        <f>Intra!H11+Inter!H11+Foreign!H11</f>
        <v>66</v>
      </c>
      <c r="I11" s="18">
        <f>((SQRT((Intra!I11/1.645)^2+(Inter!I11/1.645)^2+(Foreign!I11/1.645)^2))*1.645)</f>
        <v>121.90980272316087</v>
      </c>
      <c r="K11" s="21"/>
    </row>
    <row r="12" spans="1:11" s="2" customFormat="1" ht="14.25">
      <c r="A12" s="43" t="s">
        <v>12</v>
      </c>
      <c r="B12" s="9">
        <f>Intra!B12+Inter!B12+Foreign!B12</f>
        <v>175</v>
      </c>
      <c r="C12" s="10">
        <f>((SQRT((Intra!C12/1.645)^2+(Inter!C12/1.645)^2+(Foreign!C12/1.645)^2))*1.645)</f>
        <v>99.24716620639603</v>
      </c>
      <c r="D12" s="11">
        <f t="shared" si="0"/>
        <v>0.13227513227513227</v>
      </c>
      <c r="E12" s="9">
        <f>Intra!E12+Inter!E12+Foreign!E12</f>
        <v>107</v>
      </c>
      <c r="F12" s="10">
        <f>((SQRT((Intra!F12/1.645)^2+(Inter!F12/1.645)^2+(Foreign!F12/1.645)^2))*1.645)</f>
        <v>79</v>
      </c>
      <c r="G12" s="1">
        <f t="shared" si="1"/>
        <v>0.1636085626911315</v>
      </c>
      <c r="H12" s="17">
        <f>Intra!H12+Inter!H12+Foreign!H12</f>
        <v>68</v>
      </c>
      <c r="I12" s="18">
        <f>((SQRT((Intra!I12/1.645)^2+(Inter!I12/1.645)^2+(Foreign!I12/1.645)^2))*1.645)</f>
        <v>126.85030547854427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2113</v>
      </c>
      <c r="C15" s="10">
        <f>((SQRT((Intra!C15/1.645)^2+(Inter!C15/1.645)^2+(Foreign!C15/1.645)^2))*1.645)</f>
        <v>499.51176162328744</v>
      </c>
      <c r="D15" s="11">
        <f>B15/B$15</f>
        <v>1</v>
      </c>
      <c r="E15" s="9">
        <f>Intra!E15+Inter!E15+Foreign!E15</f>
        <v>969</v>
      </c>
      <c r="F15" s="10">
        <f>((SQRT((Intra!F15/1.645)^2+(Inter!F15/1.645)^2+(Foreign!F15/1.645)^2))*1.645)</f>
        <v>323</v>
      </c>
      <c r="G15" s="1">
        <f>E15/E$15</f>
        <v>1</v>
      </c>
      <c r="H15" s="17">
        <f>Intra!H15+Inter!H15+Foreign!H15</f>
        <v>1144</v>
      </c>
      <c r="I15" s="18">
        <f>((SQRT((Intra!I15/1.645)^2+(Inter!I15/1.645)^2+(Foreign!I15/1.645)^2))*1.645)</f>
        <v>594.8453580553521</v>
      </c>
      <c r="K15" s="21"/>
    </row>
    <row r="16" spans="1:11" ht="14.25">
      <c r="A16" s="43" t="s">
        <v>13</v>
      </c>
      <c r="B16" s="9">
        <f>Intra!B16+Inter!B16+Foreign!B16</f>
        <v>36</v>
      </c>
      <c r="C16" s="10">
        <f>((SQRT((Intra!C16/1.645)^2+(Inter!C16/1.645)^2+(Foreign!C16/1.645)^2))*1.645)</f>
        <v>56</v>
      </c>
      <c r="D16" s="11">
        <f aca="true" t="shared" si="2" ref="D16:D24">B16/B$15</f>
        <v>0.017037387600567912</v>
      </c>
      <c r="E16" s="9">
        <f>Intra!E16+Inter!E16+Foreign!E16</f>
        <v>63</v>
      </c>
      <c r="F16" s="10">
        <f>((SQRT((Intra!F16/1.645)^2+(Inter!F16/1.645)^2+(Foreign!F16/1.645)^2))*1.645)</f>
        <v>80</v>
      </c>
      <c r="G16" s="1">
        <f aca="true" t="shared" si="3" ref="G16:G24">E16/E$15</f>
        <v>0.06501547987616099</v>
      </c>
      <c r="H16" s="17">
        <f>Intra!H16+Inter!H16+Foreign!H16</f>
        <v>-27</v>
      </c>
      <c r="I16" s="18">
        <f>((SQRT((Intra!I16/1.645)^2+(Inter!I16/1.645)^2+(Foreign!I16/1.645)^2))*1.645)</f>
        <v>97.65244492586962</v>
      </c>
      <c r="K16" s="21"/>
    </row>
    <row r="17" spans="1:11" ht="14.25">
      <c r="A17" s="43" t="s">
        <v>14</v>
      </c>
      <c r="B17" s="9">
        <f>Intra!B17+Inter!B17+Foreign!B17</f>
        <v>13</v>
      </c>
      <c r="C17" s="10">
        <f>((SQRT((Intra!C17/1.645)^2+(Inter!C17/1.645)^2+(Foreign!C17/1.645)^2))*1.645)</f>
        <v>21</v>
      </c>
      <c r="D17" s="11">
        <f t="shared" si="2"/>
        <v>0.006152389966871746</v>
      </c>
      <c r="E17" s="9">
        <f>Intra!E17+Inter!E17+Foreign!E17</f>
        <v>68</v>
      </c>
      <c r="F17" s="10">
        <f>((SQRT((Intra!F17/1.645)^2+(Inter!F17/1.645)^2+(Foreign!F17/1.645)^2))*1.645)</f>
        <v>84</v>
      </c>
      <c r="G17" s="1">
        <f t="shared" si="3"/>
        <v>0.07017543859649122</v>
      </c>
      <c r="H17" s="17">
        <f>Intra!H17+Inter!H17+Foreign!H17</f>
        <v>-55</v>
      </c>
      <c r="I17" s="18">
        <f>((SQRT((Intra!I17/1.645)^2+(Inter!I17/1.645)^2+(Foreign!I17/1.645)^2))*1.645)</f>
        <v>86.58521813797087</v>
      </c>
      <c r="K17" s="21"/>
    </row>
    <row r="18" spans="1:11" ht="14.25">
      <c r="A18" s="43" t="s">
        <v>15</v>
      </c>
      <c r="B18" s="9">
        <f>Intra!B18+Inter!B18+Foreign!B18</f>
        <v>23</v>
      </c>
      <c r="C18" s="10">
        <f>((SQRT((Intra!C18/1.645)^2+(Inter!C18/1.645)^2+(Foreign!C18/1.645)^2))*1.645)</f>
        <v>40</v>
      </c>
      <c r="D18" s="11">
        <f t="shared" si="2"/>
        <v>0.010884997633696167</v>
      </c>
      <c r="E18" s="9">
        <f>Intra!E18+Inter!E18+Foreign!E18</f>
        <v>27</v>
      </c>
      <c r="F18" s="10">
        <f>((SQRT((Intra!F18/1.645)^2+(Inter!F18/1.645)^2+(Foreign!F18/1.645)^2))*1.645)</f>
        <v>31</v>
      </c>
      <c r="G18" s="1">
        <f t="shared" si="3"/>
        <v>0.02786377708978328</v>
      </c>
      <c r="H18" s="17">
        <f>Intra!H18+Inter!H18+Foreign!H18</f>
        <v>-4</v>
      </c>
      <c r="I18" s="18">
        <f>((SQRT((Intra!I18/1.645)^2+(Inter!I18/1.645)^2+(Foreign!I18/1.645)^2))*1.645)</f>
        <v>50.60632371551998</v>
      </c>
      <c r="K18" s="21"/>
    </row>
    <row r="19" spans="1:11" s="2" customFormat="1" ht="14.25">
      <c r="A19" s="43" t="s">
        <v>16</v>
      </c>
      <c r="B19" s="9">
        <f>Intra!B19+Inter!B19+Foreign!B19</f>
        <v>97</v>
      </c>
      <c r="C19" s="10">
        <f>((SQRT((Intra!C19/1.645)^2+(Inter!C19/1.645)^2+(Foreign!C19/1.645)^2))*1.645)</f>
        <v>92</v>
      </c>
      <c r="D19" s="11">
        <f t="shared" si="2"/>
        <v>0.045906294368196876</v>
      </c>
      <c r="E19" s="9">
        <f>Intra!E19+Inter!E19+Foreign!E19</f>
        <v>72</v>
      </c>
      <c r="F19" s="10">
        <f>((SQRT((Intra!F19/1.645)^2+(Inter!F19/1.645)^2+(Foreign!F19/1.645)^2))*1.645)</f>
        <v>56</v>
      </c>
      <c r="G19" s="1">
        <f t="shared" si="3"/>
        <v>0.07430340557275542</v>
      </c>
      <c r="H19" s="17">
        <f>Intra!H19+Inter!H19+Foreign!H19</f>
        <v>25</v>
      </c>
      <c r="I19" s="18">
        <f>((SQRT((Intra!I19/1.645)^2+(Inter!I19/1.645)^2+(Foreign!I19/1.645)^2))*1.645)</f>
        <v>107.70329614269009</v>
      </c>
      <c r="K19" s="21"/>
    </row>
    <row r="20" spans="1:11" s="2" customFormat="1" ht="14.25">
      <c r="A20" s="43" t="s">
        <v>17</v>
      </c>
      <c r="B20" s="9">
        <f>Intra!B20+Inter!B20+Foreign!B20</f>
        <v>226</v>
      </c>
      <c r="C20" s="10">
        <f>((SQRT((Intra!C20/1.645)^2+(Inter!C20/1.645)^2+(Foreign!C20/1.645)^2))*1.645)</f>
        <v>164.59343850834395</v>
      </c>
      <c r="D20" s="11">
        <f t="shared" si="2"/>
        <v>0.1069569332702319</v>
      </c>
      <c r="E20" s="9">
        <f>Intra!E20+Inter!E20+Foreign!E20</f>
        <v>50</v>
      </c>
      <c r="F20" s="10">
        <f>((SQRT((Intra!F20/1.645)^2+(Inter!F20/1.645)^2+(Foreign!F20/1.645)^2))*1.645)</f>
        <v>37</v>
      </c>
      <c r="G20" s="1">
        <f t="shared" si="3"/>
        <v>0.05159958720330237</v>
      </c>
      <c r="H20" s="17">
        <f>Intra!H20+Inter!H20+Foreign!H20</f>
        <v>176</v>
      </c>
      <c r="I20" s="18">
        <f>((SQRT((Intra!I20/1.645)^2+(Inter!I20/1.645)^2+(Foreign!I20/1.645)^2))*1.645)</f>
        <v>168.70091878825085</v>
      </c>
      <c r="K20" s="21"/>
    </row>
    <row r="21" spans="1:11" s="2" customFormat="1" ht="14.25">
      <c r="A21" s="43" t="s">
        <v>18</v>
      </c>
      <c r="B21" s="9">
        <f>Intra!B21+Inter!B21+Foreign!B21</f>
        <v>474</v>
      </c>
      <c r="C21" s="10">
        <f>((SQRT((Intra!C21/1.645)^2+(Inter!C21/1.645)^2+(Foreign!C21/1.645)^2))*1.645)</f>
        <v>280.0874863323958</v>
      </c>
      <c r="D21" s="11">
        <f t="shared" si="2"/>
        <v>0.2243256034074775</v>
      </c>
      <c r="E21" s="9">
        <f>Intra!E21+Inter!E21+Foreign!E21</f>
        <v>248</v>
      </c>
      <c r="F21" s="10">
        <f>((SQRT((Intra!F21/1.645)^2+(Inter!F21/1.645)^2+(Foreign!F21/1.645)^2))*1.645)</f>
        <v>199</v>
      </c>
      <c r="G21" s="1">
        <f t="shared" si="3"/>
        <v>0.25593395252837975</v>
      </c>
      <c r="H21" s="17">
        <f>Intra!H21+Inter!H21+Foreign!H21</f>
        <v>226</v>
      </c>
      <c r="I21" s="18">
        <f>((SQRT((Intra!I21/1.645)^2+(Inter!I21/1.645)^2+(Foreign!I21/1.645)^2))*1.645)</f>
        <v>343.5840508521896</v>
      </c>
      <c r="K21" s="21"/>
    </row>
    <row r="22" spans="1:11" s="2" customFormat="1" ht="14.25">
      <c r="A22" s="43" t="s">
        <v>19</v>
      </c>
      <c r="B22" s="9">
        <f>Intra!B22+Inter!B22+Foreign!B22</f>
        <v>304</v>
      </c>
      <c r="C22" s="10">
        <f>((SQRT((Intra!C22/1.645)^2+(Inter!C22/1.645)^2+(Foreign!C22/1.645)^2))*1.645)</f>
        <v>157.44205283214518</v>
      </c>
      <c r="D22" s="11">
        <f t="shared" si="2"/>
        <v>0.14387127307146239</v>
      </c>
      <c r="E22" s="9">
        <f>Intra!E22+Inter!E22+Foreign!E22</f>
        <v>202</v>
      </c>
      <c r="F22" s="10">
        <f>((SQRT((Intra!F22/1.645)^2+(Inter!F22/1.645)^2+(Foreign!F22/1.645)^2))*1.645)</f>
        <v>168</v>
      </c>
      <c r="G22" s="1">
        <f t="shared" si="3"/>
        <v>0.2084623323013416</v>
      </c>
      <c r="H22" s="17">
        <f>Intra!H22+Inter!H22+Foreign!H22</f>
        <v>102</v>
      </c>
      <c r="I22" s="18">
        <f>((SQRT((Intra!I22/1.645)^2+(Inter!I22/1.645)^2+(Foreign!I22/1.645)^2))*1.645)</f>
        <v>230.243349523933</v>
      </c>
      <c r="K22" s="21"/>
    </row>
    <row r="23" spans="1:11" s="2" customFormat="1" ht="14.25">
      <c r="A23" s="43" t="s">
        <v>20</v>
      </c>
      <c r="B23" s="9">
        <f>Intra!B23+Inter!B23+Foreign!B23</f>
        <v>533</v>
      </c>
      <c r="C23" s="10">
        <f>((SQRT((Intra!C23/1.645)^2+(Inter!C23/1.645)^2+(Foreign!C23/1.645)^2))*1.645)</f>
        <v>237.54788990854036</v>
      </c>
      <c r="D23" s="11">
        <f t="shared" si="2"/>
        <v>0.2522479886417416</v>
      </c>
      <c r="E23" s="9">
        <f>Intra!E23+Inter!E23+Foreign!E23</f>
        <v>139</v>
      </c>
      <c r="F23" s="10">
        <f>((SQRT((Intra!F23/1.645)^2+(Inter!F23/1.645)^2+(Foreign!F23/1.645)^2))*1.645)</f>
        <v>117.00000000000001</v>
      </c>
      <c r="G23" s="1">
        <f t="shared" si="3"/>
        <v>0.1434468524251806</v>
      </c>
      <c r="H23" s="17">
        <f>Intra!H23+Inter!H23+Foreign!H23</f>
        <v>394</v>
      </c>
      <c r="I23" s="18">
        <f>((SQRT((Intra!I23/1.645)^2+(Inter!I23/1.645)^2+(Foreign!I23/1.645)^2))*1.645)</f>
        <v>264.79803624649486</v>
      </c>
      <c r="K23" s="21"/>
    </row>
    <row r="24" spans="1:11" s="2" customFormat="1" ht="14.25">
      <c r="A24" s="43" t="s">
        <v>21</v>
      </c>
      <c r="B24" s="9">
        <f>Intra!B24+Inter!B24+Foreign!B24</f>
        <v>407</v>
      </c>
      <c r="C24" s="10">
        <f>((SQRT((Intra!C24/1.645)^2+(Inter!C24/1.645)^2+(Foreign!C24/1.645)^2))*1.645)</f>
        <v>222.09232314512806</v>
      </c>
      <c r="D24" s="11">
        <f t="shared" si="2"/>
        <v>0.1926171320397539</v>
      </c>
      <c r="E24" s="9">
        <f>Intra!E24+Inter!E24+Foreign!E24</f>
        <v>100</v>
      </c>
      <c r="F24" s="10">
        <f>((SQRT((Intra!F24/1.645)^2+(Inter!F24/1.645)^2+(Foreign!F24/1.645)^2))*1.645)</f>
        <v>63.00000000000001</v>
      </c>
      <c r="G24" s="1">
        <f t="shared" si="3"/>
        <v>0.10319917440660474</v>
      </c>
      <c r="H24" s="17">
        <f>Intra!H24+Inter!H24+Foreign!H24</f>
        <v>307</v>
      </c>
      <c r="I24" s="18">
        <f>((SQRT((Intra!I24/1.645)^2+(Inter!I24/1.645)^2+(Foreign!I24/1.645)^2))*1.645)</f>
        <v>230.85493280413135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1810</v>
      </c>
      <c r="C27" s="10">
        <f>((SQRT((Intra!C27/1.645)^2+(Inter!C27/1.645)^2+(Foreign!C27/1.645)^2))*1.645)</f>
        <v>295.37264599146624</v>
      </c>
      <c r="D27" s="11">
        <f>B27/B$27</f>
        <v>1</v>
      </c>
      <c r="E27" s="9">
        <f>Intra!E27+Inter!E27+Foreign!E27</f>
        <v>1147</v>
      </c>
      <c r="F27" s="10">
        <f>((SQRT((Intra!F27/1.645)^2+(Inter!F27/1.645)^2+(Foreign!F27/1.645)^2))*1.645)</f>
        <v>244.51789300580847</v>
      </c>
      <c r="G27" s="1">
        <f>E27/E$27</f>
        <v>1</v>
      </c>
      <c r="H27" s="17">
        <f>Intra!H27+Inter!H27+Foreign!H27</f>
        <v>663</v>
      </c>
      <c r="I27" s="18">
        <f>((SQRT((Intra!I27/1.645)^2+(Inter!I27/1.645)^2+(Foreign!I27/1.645)^2))*1.645)</f>
        <v>383.45012713519867</v>
      </c>
      <c r="K27" s="21"/>
    </row>
    <row r="28" spans="1:11" ht="14.25">
      <c r="A28" s="43" t="s">
        <v>22</v>
      </c>
      <c r="B28" s="9">
        <f>Intra!B28+Inter!B28+Foreign!B28</f>
        <v>141</v>
      </c>
      <c r="C28" s="10">
        <f>((SQRT((Intra!C28/1.645)^2+(Inter!C28/1.645)^2+(Foreign!C28/1.645)^2))*1.645)</f>
        <v>66.06814663663572</v>
      </c>
      <c r="D28" s="11">
        <f aca="true" t="shared" si="4" ref="D28:D36">B28/B$27</f>
        <v>0.07790055248618785</v>
      </c>
      <c r="E28" s="9">
        <f>Intra!E28+Inter!E28+Foreign!E28</f>
        <v>121</v>
      </c>
      <c r="F28" s="10">
        <f>((SQRT((Intra!F28/1.645)^2+(Inter!F28/1.645)^2+(Foreign!F28/1.645)^2))*1.645)</f>
        <v>75.82216034906946</v>
      </c>
      <c r="G28" s="1">
        <f aca="true" t="shared" si="5" ref="G28:G36">E28/E$27</f>
        <v>0.1054925893635571</v>
      </c>
      <c r="H28" s="17">
        <f>Intra!H28+Inter!H28+Foreign!H28</f>
        <v>20</v>
      </c>
      <c r="I28" s="18">
        <f>((SQRT((Intra!I28/1.645)^2+(Inter!I28/1.645)^2+(Foreign!I28/1.645)^2))*1.645)</f>
        <v>100.56838469419702</v>
      </c>
      <c r="K28" s="21"/>
    </row>
    <row r="29" spans="1:11" ht="14.25">
      <c r="A29" s="43" t="s">
        <v>23</v>
      </c>
      <c r="B29" s="9">
        <f>Intra!B29+Inter!B29+Foreign!B29</f>
        <v>311</v>
      </c>
      <c r="C29" s="10">
        <f>((SQRT((Intra!C29/1.645)^2+(Inter!C29/1.645)^2+(Foreign!C29/1.645)^2))*1.645)</f>
        <v>145.90750494748377</v>
      </c>
      <c r="D29" s="11">
        <f t="shared" si="4"/>
        <v>0.1718232044198895</v>
      </c>
      <c r="E29" s="9">
        <f>Intra!E29+Inter!E29+Foreign!E29</f>
        <v>283</v>
      </c>
      <c r="F29" s="10">
        <f>((SQRT((Intra!F29/1.645)^2+(Inter!F29/1.645)^2+(Foreign!F29/1.645)^2))*1.645)</f>
        <v>122.58874336577563</v>
      </c>
      <c r="G29" s="1">
        <f t="shared" si="5"/>
        <v>0.24673060156931126</v>
      </c>
      <c r="H29" s="17">
        <f>Intra!H29+Inter!H29+Foreign!H29</f>
        <v>28</v>
      </c>
      <c r="I29" s="18">
        <f>((SQRT((Intra!I29/1.645)^2+(Inter!I29/1.645)^2+(Foreign!I29/1.645)^2))*1.645)</f>
        <v>190.5701970403557</v>
      </c>
      <c r="K29" s="21"/>
    </row>
    <row r="30" spans="1:11" ht="14.25">
      <c r="A30" s="43" t="s">
        <v>14</v>
      </c>
      <c r="B30" s="9">
        <f>Intra!B30+Inter!B30+Foreign!B30</f>
        <v>133</v>
      </c>
      <c r="C30" s="10">
        <f>((SQRT((Intra!C30/1.645)^2+(Inter!C30/1.645)^2+(Foreign!C30/1.645)^2))*1.645)</f>
        <v>80.60397012554654</v>
      </c>
      <c r="D30" s="11">
        <f t="shared" si="4"/>
        <v>0.07348066298342541</v>
      </c>
      <c r="E30" s="9">
        <f>Intra!E30+Inter!E30+Foreign!E30</f>
        <v>55</v>
      </c>
      <c r="F30" s="10">
        <f>((SQRT((Intra!F30/1.645)^2+(Inter!F30/1.645)^2+(Foreign!F30/1.645)^2))*1.645)</f>
        <v>65</v>
      </c>
      <c r="G30" s="1">
        <f t="shared" si="5"/>
        <v>0.04795117698343505</v>
      </c>
      <c r="H30" s="17">
        <f>Intra!H30+Inter!H30+Foreign!H30</f>
        <v>78</v>
      </c>
      <c r="I30" s="18">
        <f>((SQRT((Intra!I30/1.645)^2+(Inter!I30/1.645)^2+(Foreign!I30/1.645)^2))*1.645)</f>
        <v>103.54709073653397</v>
      </c>
      <c r="K30" s="21"/>
    </row>
    <row r="31" spans="1:11" s="2" customFormat="1" ht="14.25">
      <c r="A31" s="43" t="s">
        <v>15</v>
      </c>
      <c r="B31" s="9">
        <f>Intra!B31+Inter!B31+Foreign!B31</f>
        <v>247</v>
      </c>
      <c r="C31" s="10">
        <f>((SQRT((Intra!C31/1.645)^2+(Inter!C31/1.645)^2+(Foreign!C31/1.645)^2))*1.645)</f>
        <v>115.1216747619665</v>
      </c>
      <c r="D31" s="11">
        <f t="shared" si="4"/>
        <v>0.13646408839779006</v>
      </c>
      <c r="E31" s="9">
        <f>Intra!E31+Inter!E31+Foreign!E31</f>
        <v>131</v>
      </c>
      <c r="F31" s="10">
        <f>((SQRT((Intra!F31/1.645)^2+(Inter!F31/1.645)^2+(Foreign!F31/1.645)^2))*1.645)</f>
        <v>76.48529270389176</v>
      </c>
      <c r="G31" s="1">
        <f t="shared" si="5"/>
        <v>0.11421098517872712</v>
      </c>
      <c r="H31" s="17">
        <f>Intra!H31+Inter!H31+Foreign!H31</f>
        <v>116</v>
      </c>
      <c r="I31" s="18">
        <f>((SQRT((Intra!I31/1.645)^2+(Inter!I31/1.645)^2+(Foreign!I31/1.645)^2))*1.645)</f>
        <v>138.21360280377615</v>
      </c>
      <c r="K31" s="21"/>
    </row>
    <row r="32" spans="1:11" s="2" customFormat="1" ht="14.25">
      <c r="A32" s="43" t="s">
        <v>16</v>
      </c>
      <c r="B32" s="9">
        <f>Intra!B32+Inter!B32+Foreign!B32</f>
        <v>161</v>
      </c>
      <c r="C32" s="10">
        <f>((SQRT((Intra!C32/1.645)^2+(Inter!C32/1.645)^2+(Foreign!C32/1.645)^2))*1.645)</f>
        <v>66.75327707311453</v>
      </c>
      <c r="D32" s="11">
        <f t="shared" si="4"/>
        <v>0.08895027624309393</v>
      </c>
      <c r="E32" s="9">
        <f>Intra!E32+Inter!E32+Foreign!E32</f>
        <v>143</v>
      </c>
      <c r="F32" s="10">
        <f>((SQRT((Intra!F32/1.645)^2+(Inter!F32/1.645)^2+(Foreign!F32/1.645)^2))*1.645)</f>
        <v>80</v>
      </c>
      <c r="G32" s="1">
        <f t="shared" si="5"/>
        <v>0.12467306015693112</v>
      </c>
      <c r="H32" s="17">
        <f>Intra!H32+Inter!H32+Foreign!H32</f>
        <v>18</v>
      </c>
      <c r="I32" s="18">
        <f>((SQRT((Intra!I32/1.645)^2+(Inter!I32/1.645)^2+(Foreign!I32/1.645)^2))*1.645)</f>
        <v>104.19213022104884</v>
      </c>
      <c r="K32" s="21"/>
    </row>
    <row r="33" spans="1:11" s="2" customFormat="1" ht="14.25">
      <c r="A33" s="43" t="s">
        <v>17</v>
      </c>
      <c r="B33" s="9">
        <f>Intra!B33+Inter!B33+Foreign!B33</f>
        <v>348</v>
      </c>
      <c r="C33" s="10">
        <f>((SQRT((Intra!C33/1.645)^2+(Inter!C33/1.645)^2+(Foreign!C33/1.645)^2))*1.645)</f>
        <v>134.65882815471105</v>
      </c>
      <c r="D33" s="11">
        <f t="shared" si="4"/>
        <v>0.19226519337016573</v>
      </c>
      <c r="E33" s="9">
        <f>Intra!E33+Inter!E33+Foreign!E33</f>
        <v>188</v>
      </c>
      <c r="F33" s="10">
        <f>((SQRT((Intra!F33/1.645)^2+(Inter!F33/1.645)^2+(Foreign!F33/1.645)^2))*1.645)</f>
        <v>87</v>
      </c>
      <c r="G33" s="1">
        <f t="shared" si="5"/>
        <v>0.16390584132519617</v>
      </c>
      <c r="H33" s="17">
        <f>Intra!H33+Inter!H33+Foreign!H33</f>
        <v>160</v>
      </c>
      <c r="I33" s="18">
        <f>((SQRT((Intra!I33/1.645)^2+(Inter!I33/1.645)^2+(Foreign!I33/1.645)^2))*1.645)</f>
        <v>160.3184331260757</v>
      </c>
      <c r="K33" s="21"/>
    </row>
    <row r="34" spans="1:11" s="2" customFormat="1" ht="14.25">
      <c r="A34" s="43" t="s">
        <v>24</v>
      </c>
      <c r="B34" s="9">
        <f>Intra!B34+Inter!B34+Foreign!B34</f>
        <v>115</v>
      </c>
      <c r="C34" s="10">
        <f>((SQRT((Intra!C34/1.645)^2+(Inter!C34/1.645)^2+(Foreign!C34/1.645)^2))*1.645)</f>
        <v>56.859475903318</v>
      </c>
      <c r="D34" s="11">
        <f t="shared" si="4"/>
        <v>0.06353591160220995</v>
      </c>
      <c r="E34" s="9">
        <f>Intra!E34+Inter!E34+Foreign!E34</f>
        <v>83</v>
      </c>
      <c r="F34" s="10">
        <f>((SQRT((Intra!F34/1.645)^2+(Inter!F34/1.645)^2+(Foreign!F34/1.645)^2))*1.645)</f>
        <v>63.00000000000001</v>
      </c>
      <c r="G34" s="1">
        <f t="shared" si="5"/>
        <v>0.07236268526591107</v>
      </c>
      <c r="H34" s="17">
        <f>Intra!H34+Inter!H34+Foreign!H34</f>
        <v>32</v>
      </c>
      <c r="I34" s="18">
        <f>((SQRT((Intra!I34/1.645)^2+(Inter!I34/1.645)^2+(Foreign!I34/1.645)^2))*1.645)</f>
        <v>84.86459803710851</v>
      </c>
      <c r="K34" s="21"/>
    </row>
    <row r="35" spans="1:11" s="2" customFormat="1" ht="14.25">
      <c r="A35" s="43" t="s">
        <v>25</v>
      </c>
      <c r="B35" s="9">
        <f>Intra!B35+Inter!B35+Foreign!B35</f>
        <v>89</v>
      </c>
      <c r="C35" s="10">
        <f>((SQRT((Intra!C35/1.645)^2+(Inter!C35/1.645)^2+(Foreign!C35/1.645)^2))*1.645)</f>
        <v>68.24954212300621</v>
      </c>
      <c r="D35" s="11">
        <f t="shared" si="4"/>
        <v>0.049171270718232046</v>
      </c>
      <c r="E35" s="9">
        <f>Intra!E35+Inter!E35+Foreign!E35</f>
        <v>80</v>
      </c>
      <c r="F35" s="10">
        <f>((SQRT((Intra!F35/1.645)^2+(Inter!F35/1.645)^2+(Foreign!F35/1.645)^2))*1.645)</f>
        <v>81</v>
      </c>
      <c r="G35" s="1">
        <f t="shared" si="5"/>
        <v>0.06974716652136007</v>
      </c>
      <c r="H35" s="17">
        <f>Intra!H35+Inter!H35+Foreign!H35</f>
        <v>9</v>
      </c>
      <c r="I35" s="18">
        <f>((SQRT((Intra!I35/1.645)^2+(Inter!I35/1.645)^2+(Foreign!I35/1.645)^2))*1.645)</f>
        <v>105.9197809665409</v>
      </c>
      <c r="K35" s="21"/>
    </row>
    <row r="36" spans="1:11" s="2" customFormat="1" ht="14.25">
      <c r="A36" s="43" t="s">
        <v>26</v>
      </c>
      <c r="B36" s="9">
        <f>Intra!B36+Inter!B36+Foreign!B36</f>
        <v>265</v>
      </c>
      <c r="C36" s="10">
        <f>((SQRT((Intra!C36/1.645)^2+(Inter!C36/1.645)^2+(Foreign!C36/1.645)^2))*1.645)</f>
        <v>106.56922632730333</v>
      </c>
      <c r="D36" s="11">
        <f t="shared" si="4"/>
        <v>0.1464088397790055</v>
      </c>
      <c r="E36" s="9">
        <f>Intra!E36+Inter!E36+Foreign!E36</f>
        <v>63</v>
      </c>
      <c r="F36" s="10">
        <f>((SQRT((Intra!F36/1.645)^2+(Inter!F36/1.645)^2+(Foreign!F36/1.645)^2))*1.645)</f>
        <v>67</v>
      </c>
      <c r="G36" s="1">
        <f t="shared" si="5"/>
        <v>0.05492589363557106</v>
      </c>
      <c r="H36" s="17">
        <f>Intra!H36+Inter!H36+Foreign!H36</f>
        <v>202</v>
      </c>
      <c r="I36" s="18">
        <f>((SQRT((Intra!I36/1.645)^2+(Inter!I36/1.645)^2+(Foreign!I36/1.645)^2))*1.645)</f>
        <v>125.88089608832627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1068</v>
      </c>
      <c r="C7" s="19">
        <v>229</v>
      </c>
      <c r="D7" s="11">
        <f aca="true" t="shared" si="0" ref="D7:D12">B7/B$7</f>
        <v>1</v>
      </c>
      <c r="E7" s="9">
        <v>654</v>
      </c>
      <c r="F7" s="10">
        <v>211</v>
      </c>
      <c r="G7" s="1">
        <f aca="true" t="shared" si="1" ref="G7:G12">E7/E$7</f>
        <v>1</v>
      </c>
      <c r="H7" s="17">
        <f aca="true" t="shared" si="2" ref="H7:H12">B7-E7</f>
        <v>414</v>
      </c>
      <c r="I7" s="18">
        <f aca="true" t="shared" si="3" ref="I7:I12">((SQRT((C7/1.645)^2+(F7/1.645)^2)))*1.645</f>
        <v>311.3872187486185</v>
      </c>
    </row>
    <row r="8" spans="1:9" ht="14.25">
      <c r="A8" s="37" t="s">
        <v>8</v>
      </c>
      <c r="B8" s="9">
        <v>130</v>
      </c>
      <c r="C8" s="19">
        <v>72</v>
      </c>
      <c r="D8" s="11">
        <f t="shared" si="0"/>
        <v>0.12172284644194757</v>
      </c>
      <c r="E8" s="9">
        <v>88</v>
      </c>
      <c r="F8" s="10">
        <v>60</v>
      </c>
      <c r="G8" s="1">
        <f t="shared" si="1"/>
        <v>0.1345565749235474</v>
      </c>
      <c r="H8" s="17">
        <f t="shared" si="2"/>
        <v>42</v>
      </c>
      <c r="I8" s="18">
        <f t="shared" si="3"/>
        <v>93.72299611087986</v>
      </c>
    </row>
    <row r="9" spans="1:9" ht="14.25">
      <c r="A9" s="37" t="s">
        <v>9</v>
      </c>
      <c r="B9" s="9">
        <v>281</v>
      </c>
      <c r="C9" s="10">
        <v>116</v>
      </c>
      <c r="D9" s="11">
        <f t="shared" si="0"/>
        <v>0.2631086142322097</v>
      </c>
      <c r="E9" s="9">
        <v>153</v>
      </c>
      <c r="F9" s="10">
        <v>82</v>
      </c>
      <c r="G9" s="1">
        <f t="shared" si="1"/>
        <v>0.23394495412844038</v>
      </c>
      <c r="H9" s="17">
        <f t="shared" si="2"/>
        <v>128</v>
      </c>
      <c r="I9" s="18">
        <f t="shared" si="3"/>
        <v>142.0563268566381</v>
      </c>
    </row>
    <row r="10" spans="1:9" ht="14.25">
      <c r="A10" s="37" t="s">
        <v>10</v>
      </c>
      <c r="B10" s="9">
        <v>383</v>
      </c>
      <c r="C10" s="19">
        <v>137</v>
      </c>
      <c r="D10" s="11">
        <f t="shared" si="0"/>
        <v>0.3586142322097378</v>
      </c>
      <c r="E10" s="9">
        <v>179</v>
      </c>
      <c r="F10" s="10">
        <v>146</v>
      </c>
      <c r="G10" s="1">
        <f t="shared" si="1"/>
        <v>0.27370030581039756</v>
      </c>
      <c r="H10" s="17">
        <f t="shared" si="2"/>
        <v>204</v>
      </c>
      <c r="I10" s="18">
        <f t="shared" si="3"/>
        <v>200.21238722916223</v>
      </c>
    </row>
    <row r="11" spans="1:9" ht="14.25">
      <c r="A11" s="37" t="s">
        <v>11</v>
      </c>
      <c r="B11" s="9">
        <v>118</v>
      </c>
      <c r="C11" s="10">
        <v>73</v>
      </c>
      <c r="D11" s="11">
        <f t="shared" si="0"/>
        <v>0.1104868913857678</v>
      </c>
      <c r="E11" s="9">
        <v>127</v>
      </c>
      <c r="F11" s="10">
        <v>82</v>
      </c>
      <c r="G11" s="1">
        <f t="shared" si="1"/>
        <v>0.19418960244648317</v>
      </c>
      <c r="H11" s="17">
        <f t="shared" si="2"/>
        <v>-9</v>
      </c>
      <c r="I11" s="18">
        <f t="shared" si="3"/>
        <v>109.78615577567147</v>
      </c>
    </row>
    <row r="12" spans="1:9" ht="14.25">
      <c r="A12" s="37" t="s">
        <v>12</v>
      </c>
      <c r="B12" s="9">
        <v>156</v>
      </c>
      <c r="C12" s="10">
        <v>97</v>
      </c>
      <c r="D12" s="11">
        <f t="shared" si="0"/>
        <v>0.14606741573033707</v>
      </c>
      <c r="E12" s="9">
        <v>107</v>
      </c>
      <c r="F12" s="10">
        <v>79</v>
      </c>
      <c r="G12" s="1">
        <f t="shared" si="1"/>
        <v>0.1636085626911315</v>
      </c>
      <c r="H12" s="17">
        <f t="shared" si="2"/>
        <v>49</v>
      </c>
      <c r="I12" s="18">
        <f t="shared" si="3"/>
        <v>125.09996003196802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1660</v>
      </c>
      <c r="C15" s="10">
        <v>426</v>
      </c>
      <c r="D15" s="11">
        <f>B15/B$15</f>
        <v>1</v>
      </c>
      <c r="E15" s="9">
        <v>969</v>
      </c>
      <c r="F15" s="10">
        <v>323</v>
      </c>
      <c r="G15" s="1">
        <f>E15/E$15</f>
        <v>1</v>
      </c>
      <c r="H15" s="17">
        <f>B15-E15</f>
        <v>691</v>
      </c>
      <c r="I15" s="18">
        <f aca="true" t="shared" si="4" ref="I15:I24">((SQRT((C15/1.645)^2+(F15/1.645)^2)))*1.645</f>
        <v>534.6073325348241</v>
      </c>
    </row>
    <row r="16" spans="1:9" ht="14.25">
      <c r="A16" s="37" t="s">
        <v>13</v>
      </c>
      <c r="B16" s="9">
        <v>36</v>
      </c>
      <c r="C16" s="10">
        <v>56</v>
      </c>
      <c r="D16" s="11">
        <f aca="true" t="shared" si="5" ref="D16:D24">B16/B$15</f>
        <v>0.021686746987951807</v>
      </c>
      <c r="E16" s="9">
        <v>63</v>
      </c>
      <c r="F16" s="10">
        <v>80</v>
      </c>
      <c r="G16" s="1">
        <f aca="true" t="shared" si="6" ref="G16:G24">E16/E$15</f>
        <v>0.06501547987616099</v>
      </c>
      <c r="H16" s="17">
        <f aca="true" t="shared" si="7" ref="H16:H24">B16-E16</f>
        <v>-27</v>
      </c>
      <c r="I16" s="18">
        <f t="shared" si="4"/>
        <v>97.65244492586962</v>
      </c>
    </row>
    <row r="17" spans="1:9" ht="14.25">
      <c r="A17" s="37" t="s">
        <v>14</v>
      </c>
      <c r="B17" s="9">
        <v>0</v>
      </c>
      <c r="C17" s="10">
        <v>0</v>
      </c>
      <c r="D17" s="11">
        <f t="shared" si="5"/>
        <v>0</v>
      </c>
      <c r="E17" s="9">
        <v>68</v>
      </c>
      <c r="F17" s="10">
        <v>84</v>
      </c>
      <c r="G17" s="1">
        <f t="shared" si="6"/>
        <v>0.07017543859649122</v>
      </c>
      <c r="H17" s="17">
        <f t="shared" si="7"/>
        <v>-68</v>
      </c>
      <c r="I17" s="18">
        <f t="shared" si="4"/>
        <v>84</v>
      </c>
    </row>
    <row r="18" spans="1:9" ht="14.25">
      <c r="A18" s="37" t="s">
        <v>15</v>
      </c>
      <c r="B18" s="9">
        <v>23</v>
      </c>
      <c r="C18" s="10">
        <v>40</v>
      </c>
      <c r="D18" s="11">
        <f t="shared" si="5"/>
        <v>0.013855421686746987</v>
      </c>
      <c r="E18" s="9">
        <v>27</v>
      </c>
      <c r="F18" s="10">
        <v>31</v>
      </c>
      <c r="G18" s="1">
        <f t="shared" si="6"/>
        <v>0.02786377708978328</v>
      </c>
      <c r="H18" s="17">
        <f t="shared" si="7"/>
        <v>-4</v>
      </c>
      <c r="I18" s="18">
        <f t="shared" si="4"/>
        <v>50.60632371551998</v>
      </c>
    </row>
    <row r="19" spans="1:9" ht="14.25">
      <c r="A19" s="37" t="s">
        <v>16</v>
      </c>
      <c r="B19" s="9">
        <v>97</v>
      </c>
      <c r="C19" s="10">
        <v>92</v>
      </c>
      <c r="D19" s="11">
        <f t="shared" si="5"/>
        <v>0.058433734939759036</v>
      </c>
      <c r="E19" s="9">
        <v>72</v>
      </c>
      <c r="F19" s="10">
        <v>56</v>
      </c>
      <c r="G19" s="1">
        <f t="shared" si="6"/>
        <v>0.07430340557275542</v>
      </c>
      <c r="H19" s="17">
        <f t="shared" si="7"/>
        <v>25</v>
      </c>
      <c r="I19" s="18">
        <f t="shared" si="4"/>
        <v>107.70329614269009</v>
      </c>
    </row>
    <row r="20" spans="1:9" ht="14.25">
      <c r="A20" s="37" t="s">
        <v>17</v>
      </c>
      <c r="B20" s="9">
        <v>188</v>
      </c>
      <c r="C20" s="10">
        <v>159</v>
      </c>
      <c r="D20" s="11">
        <f t="shared" si="5"/>
        <v>0.11325301204819277</v>
      </c>
      <c r="E20" s="9">
        <v>50</v>
      </c>
      <c r="F20" s="10">
        <v>37</v>
      </c>
      <c r="G20" s="1">
        <f t="shared" si="6"/>
        <v>0.05159958720330237</v>
      </c>
      <c r="H20" s="17">
        <f t="shared" si="7"/>
        <v>138</v>
      </c>
      <c r="I20" s="18">
        <f t="shared" si="4"/>
        <v>163.24827717314508</v>
      </c>
    </row>
    <row r="21" spans="1:9" ht="14.25">
      <c r="A21" s="37" t="s">
        <v>18</v>
      </c>
      <c r="B21" s="9">
        <v>283</v>
      </c>
      <c r="C21" s="10">
        <v>157</v>
      </c>
      <c r="D21" s="11">
        <f t="shared" si="5"/>
        <v>0.17048192771084336</v>
      </c>
      <c r="E21" s="9">
        <v>248</v>
      </c>
      <c r="F21" s="10">
        <v>199</v>
      </c>
      <c r="G21" s="1">
        <f t="shared" si="6"/>
        <v>0.25593395252837975</v>
      </c>
      <c r="H21" s="17">
        <f t="shared" si="7"/>
        <v>35</v>
      </c>
      <c r="I21" s="18">
        <f t="shared" si="4"/>
        <v>253.4758371127315</v>
      </c>
    </row>
    <row r="22" spans="1:9" ht="14.25">
      <c r="A22" s="37" t="s">
        <v>19</v>
      </c>
      <c r="B22" s="9">
        <v>286</v>
      </c>
      <c r="C22" s="10">
        <v>156</v>
      </c>
      <c r="D22" s="11">
        <f t="shared" si="5"/>
        <v>0.172289156626506</v>
      </c>
      <c r="E22" s="9">
        <v>202</v>
      </c>
      <c r="F22" s="10">
        <v>168</v>
      </c>
      <c r="G22" s="1">
        <f t="shared" si="6"/>
        <v>0.2084623323013416</v>
      </c>
      <c r="H22" s="17">
        <f t="shared" si="7"/>
        <v>84</v>
      </c>
      <c r="I22" s="18">
        <f t="shared" si="4"/>
        <v>229.2596780945136</v>
      </c>
    </row>
    <row r="23" spans="1:9" ht="14.25">
      <c r="A23" s="37" t="s">
        <v>20</v>
      </c>
      <c r="B23" s="9">
        <v>449</v>
      </c>
      <c r="C23" s="10">
        <v>227</v>
      </c>
      <c r="D23" s="11">
        <f t="shared" si="5"/>
        <v>0.2704819277108434</v>
      </c>
      <c r="E23" s="9">
        <v>139</v>
      </c>
      <c r="F23" s="10">
        <v>117</v>
      </c>
      <c r="G23" s="1">
        <f t="shared" si="6"/>
        <v>0.1434468524251806</v>
      </c>
      <c r="H23" s="17">
        <f t="shared" si="7"/>
        <v>310</v>
      </c>
      <c r="I23" s="18">
        <f t="shared" si="4"/>
        <v>255.3781509839869</v>
      </c>
    </row>
    <row r="24" spans="1:9" ht="14.25">
      <c r="A24" s="37" t="s">
        <v>21</v>
      </c>
      <c r="B24" s="9">
        <v>298</v>
      </c>
      <c r="C24" s="10">
        <v>206</v>
      </c>
      <c r="D24" s="11">
        <f t="shared" si="5"/>
        <v>0.17951807228915662</v>
      </c>
      <c r="E24" s="9">
        <v>100</v>
      </c>
      <c r="F24" s="10">
        <v>63</v>
      </c>
      <c r="G24" s="1">
        <f t="shared" si="6"/>
        <v>0.10319917440660474</v>
      </c>
      <c r="H24" s="17">
        <f t="shared" si="7"/>
        <v>198</v>
      </c>
      <c r="I24" s="18">
        <f t="shared" si="4"/>
        <v>215.41819793137256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1432</v>
      </c>
      <c r="C27" s="10">
        <v>259</v>
      </c>
      <c r="D27" s="1">
        <f>B27/B$27</f>
        <v>1</v>
      </c>
      <c r="E27" s="9">
        <v>1028</v>
      </c>
      <c r="F27" s="10">
        <v>230</v>
      </c>
      <c r="G27" s="1">
        <f>E27/E$27</f>
        <v>1</v>
      </c>
      <c r="H27" s="17">
        <f>B27-E27</f>
        <v>404</v>
      </c>
      <c r="I27" s="18">
        <f>((SQRT((C27/1.645)^2+(F27/1.645)^2)))*1.645</f>
        <v>346.3827362903642</v>
      </c>
    </row>
    <row r="28" spans="1:9" ht="14.25">
      <c r="A28" s="37" t="s">
        <v>22</v>
      </c>
      <c r="B28" s="9">
        <v>109</v>
      </c>
      <c r="C28" s="10">
        <v>51</v>
      </c>
      <c r="D28" s="1">
        <f aca="true" t="shared" si="8" ref="D28:D36">B28/B$27</f>
        <v>0.07611731843575419</v>
      </c>
      <c r="E28" s="9">
        <v>92</v>
      </c>
      <c r="F28" s="10">
        <v>57</v>
      </c>
      <c r="G28" s="1">
        <f aca="true" t="shared" si="9" ref="G28:G36">E28/E$27</f>
        <v>0.08949416342412451</v>
      </c>
      <c r="H28" s="17">
        <f>B28-E28</f>
        <v>17</v>
      </c>
      <c r="I28" s="18">
        <f aca="true" t="shared" si="10" ref="I28:I36">((SQRT((C28/1.645)^2+(F28/1.645)^2)))*1.645</f>
        <v>76.48529270389179</v>
      </c>
    </row>
    <row r="29" spans="1:9" ht="14.25">
      <c r="A29" s="37" t="s">
        <v>23</v>
      </c>
      <c r="B29" s="9">
        <v>250</v>
      </c>
      <c r="C29" s="10">
        <v>133</v>
      </c>
      <c r="D29" s="1">
        <f t="shared" si="8"/>
        <v>0.17458100558659218</v>
      </c>
      <c r="E29" s="9">
        <v>216</v>
      </c>
      <c r="F29" s="10">
        <v>108</v>
      </c>
      <c r="G29" s="1">
        <f t="shared" si="9"/>
        <v>0.21011673151750973</v>
      </c>
      <c r="H29" s="17">
        <f aca="true" t="shared" si="11" ref="H29:H36">B29-E29</f>
        <v>34</v>
      </c>
      <c r="I29" s="18">
        <f t="shared" si="10"/>
        <v>171.32717239247253</v>
      </c>
    </row>
    <row r="30" spans="1:9" ht="14.25">
      <c r="A30" s="37" t="s">
        <v>14</v>
      </c>
      <c r="B30" s="9">
        <v>64</v>
      </c>
      <c r="C30" s="10">
        <v>49</v>
      </c>
      <c r="D30" s="1">
        <f t="shared" si="8"/>
        <v>0.0446927374301676</v>
      </c>
      <c r="E30" s="9">
        <v>55</v>
      </c>
      <c r="F30" s="10">
        <v>65</v>
      </c>
      <c r="G30" s="1">
        <f t="shared" si="9"/>
        <v>0.053501945525291826</v>
      </c>
      <c r="H30" s="17">
        <f t="shared" si="11"/>
        <v>9</v>
      </c>
      <c r="I30" s="18">
        <f t="shared" si="10"/>
        <v>81.40024569987489</v>
      </c>
    </row>
    <row r="31" spans="1:9" ht="14.25">
      <c r="A31" s="37" t="s">
        <v>15</v>
      </c>
      <c r="B31" s="9">
        <v>191</v>
      </c>
      <c r="C31" s="10">
        <v>97</v>
      </c>
      <c r="D31" s="1">
        <f t="shared" si="8"/>
        <v>0.13337988826815642</v>
      </c>
      <c r="E31" s="9">
        <v>108</v>
      </c>
      <c r="F31" s="10">
        <v>69</v>
      </c>
      <c r="G31" s="1">
        <f t="shared" si="9"/>
        <v>0.10505836575875487</v>
      </c>
      <c r="H31" s="17">
        <f t="shared" si="11"/>
        <v>83</v>
      </c>
      <c r="I31" s="18">
        <f t="shared" si="10"/>
        <v>119.03780911962383</v>
      </c>
    </row>
    <row r="32" spans="1:9" ht="14.25">
      <c r="A32" s="37" t="s">
        <v>16</v>
      </c>
      <c r="B32" s="9">
        <v>154</v>
      </c>
      <c r="C32" s="10">
        <v>66</v>
      </c>
      <c r="D32" s="1">
        <f t="shared" si="8"/>
        <v>0.10754189944134078</v>
      </c>
      <c r="E32" s="9">
        <v>143</v>
      </c>
      <c r="F32" s="10">
        <v>80</v>
      </c>
      <c r="G32" s="1">
        <f t="shared" si="9"/>
        <v>0.13910505836575876</v>
      </c>
      <c r="H32" s="17">
        <f t="shared" si="11"/>
        <v>11</v>
      </c>
      <c r="I32" s="18">
        <f t="shared" si="10"/>
        <v>103.71113729971337</v>
      </c>
    </row>
    <row r="33" spans="1:9" ht="14.25">
      <c r="A33" s="37" t="s">
        <v>17</v>
      </c>
      <c r="B33" s="9">
        <v>300</v>
      </c>
      <c r="C33" s="10">
        <v>122</v>
      </c>
      <c r="D33" s="1">
        <f t="shared" si="8"/>
        <v>0.20949720670391062</v>
      </c>
      <c r="E33" s="9">
        <v>188</v>
      </c>
      <c r="F33" s="10">
        <v>87</v>
      </c>
      <c r="G33" s="1">
        <f t="shared" si="9"/>
        <v>0.1828793774319066</v>
      </c>
      <c r="H33" s="17">
        <f t="shared" si="11"/>
        <v>112</v>
      </c>
      <c r="I33" s="18">
        <f t="shared" si="10"/>
        <v>149.84325143295578</v>
      </c>
    </row>
    <row r="34" spans="1:9" ht="14.25">
      <c r="A34" s="37" t="s">
        <v>24</v>
      </c>
      <c r="B34" s="9">
        <v>94</v>
      </c>
      <c r="C34" s="10">
        <v>52</v>
      </c>
      <c r="D34" s="1">
        <f t="shared" si="8"/>
        <v>0.06564245810055866</v>
      </c>
      <c r="E34" s="9">
        <v>83</v>
      </c>
      <c r="F34" s="10">
        <v>63</v>
      </c>
      <c r="G34" s="1">
        <f t="shared" si="9"/>
        <v>0.08073929961089495</v>
      </c>
      <c r="H34" s="17">
        <f t="shared" si="11"/>
        <v>11</v>
      </c>
      <c r="I34" s="18">
        <f t="shared" si="10"/>
        <v>81.6884324736373</v>
      </c>
    </row>
    <row r="35" spans="1:9" ht="14.25">
      <c r="A35" s="37" t="s">
        <v>25</v>
      </c>
      <c r="B35" s="9">
        <v>54</v>
      </c>
      <c r="C35" s="10">
        <v>53</v>
      </c>
      <c r="D35" s="1">
        <f t="shared" si="8"/>
        <v>0.03770949720670391</v>
      </c>
      <c r="E35" s="9">
        <v>80</v>
      </c>
      <c r="F35" s="10">
        <v>81</v>
      </c>
      <c r="G35" s="1">
        <f t="shared" si="9"/>
        <v>0.07782101167315175</v>
      </c>
      <c r="H35" s="17">
        <f t="shared" si="11"/>
        <v>-26</v>
      </c>
      <c r="I35" s="18">
        <f t="shared" si="10"/>
        <v>96.79876032264049</v>
      </c>
    </row>
    <row r="36" spans="1:9" ht="14.25">
      <c r="A36" s="37" t="s">
        <v>26</v>
      </c>
      <c r="B36" s="9">
        <v>216</v>
      </c>
      <c r="C36" s="10">
        <v>101</v>
      </c>
      <c r="D36" s="1">
        <f t="shared" si="8"/>
        <v>0.15083798882681565</v>
      </c>
      <c r="E36" s="9">
        <v>63</v>
      </c>
      <c r="F36" s="10">
        <v>67</v>
      </c>
      <c r="G36" s="1">
        <f t="shared" si="9"/>
        <v>0.061284046692607</v>
      </c>
      <c r="H36" s="17">
        <f t="shared" si="11"/>
        <v>153</v>
      </c>
      <c r="I36" s="18">
        <f t="shared" si="10"/>
        <v>121.20231020900549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Queen Anne's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255</v>
      </c>
      <c r="C7" s="19">
        <v>114</v>
      </c>
      <c r="D7" s="11">
        <f aca="true" t="shared" si="0" ref="D7:D12">B7/B$7</f>
        <v>1</v>
      </c>
      <c r="E7" s="9">
        <v>0</v>
      </c>
      <c r="F7" s="19">
        <v>0</v>
      </c>
      <c r="G7" s="1">
        <v>0</v>
      </c>
      <c r="H7" s="17">
        <f aca="true" t="shared" si="1" ref="H7:H12">B7-E7</f>
        <v>255</v>
      </c>
      <c r="I7" s="18">
        <f aca="true" t="shared" si="2" ref="I7:I12">((SQRT((C7/1.645)^2+(F7/1.645)^2)))*1.645</f>
        <v>114.00000000000001</v>
      </c>
    </row>
    <row r="8" spans="1:9" ht="14.25">
      <c r="A8" s="31" t="s">
        <v>8</v>
      </c>
      <c r="B8" s="19">
        <v>68</v>
      </c>
      <c r="C8" s="19">
        <v>67</v>
      </c>
      <c r="D8" s="11">
        <f t="shared" si="0"/>
        <v>0.26666666666666666</v>
      </c>
      <c r="E8" s="20">
        <v>0</v>
      </c>
      <c r="F8" s="19">
        <v>0</v>
      </c>
      <c r="G8" s="1">
        <v>0</v>
      </c>
      <c r="H8" s="17">
        <f t="shared" si="1"/>
        <v>68</v>
      </c>
      <c r="I8" s="18">
        <f t="shared" si="2"/>
        <v>67</v>
      </c>
    </row>
    <row r="9" spans="1:9" ht="14.25">
      <c r="A9" s="31" t="s">
        <v>9</v>
      </c>
      <c r="B9" s="9">
        <v>72</v>
      </c>
      <c r="C9" s="10">
        <v>66</v>
      </c>
      <c r="D9" s="11">
        <f t="shared" si="0"/>
        <v>0.2823529411764706</v>
      </c>
      <c r="E9" s="9">
        <v>0</v>
      </c>
      <c r="F9" s="10">
        <v>0</v>
      </c>
      <c r="G9" s="1">
        <v>0</v>
      </c>
      <c r="H9" s="17">
        <f t="shared" si="1"/>
        <v>72</v>
      </c>
      <c r="I9" s="18">
        <f t="shared" si="2"/>
        <v>66</v>
      </c>
    </row>
    <row r="10" spans="1:9" ht="14.25">
      <c r="A10" s="31" t="s">
        <v>10</v>
      </c>
      <c r="B10" s="19">
        <v>21</v>
      </c>
      <c r="C10" s="19">
        <v>29</v>
      </c>
      <c r="D10" s="11">
        <f t="shared" si="0"/>
        <v>0.08235294117647059</v>
      </c>
      <c r="E10" s="20">
        <v>0</v>
      </c>
      <c r="F10" s="19">
        <v>0</v>
      </c>
      <c r="G10" s="1">
        <v>0</v>
      </c>
      <c r="H10" s="17">
        <f t="shared" si="1"/>
        <v>21</v>
      </c>
      <c r="I10" s="18">
        <f t="shared" si="2"/>
        <v>28.999999999999996</v>
      </c>
    </row>
    <row r="11" spans="1:9" ht="14.25">
      <c r="A11" s="31" t="s">
        <v>11</v>
      </c>
      <c r="B11" s="9">
        <v>75</v>
      </c>
      <c r="C11" s="10">
        <v>53</v>
      </c>
      <c r="D11" s="11">
        <f t="shared" si="0"/>
        <v>0.29411764705882354</v>
      </c>
      <c r="E11" s="9">
        <v>0</v>
      </c>
      <c r="F11" s="10">
        <v>0</v>
      </c>
      <c r="G11" s="1">
        <v>0</v>
      </c>
      <c r="H11" s="17">
        <f t="shared" si="1"/>
        <v>75</v>
      </c>
      <c r="I11" s="18">
        <f t="shared" si="2"/>
        <v>53</v>
      </c>
    </row>
    <row r="12" spans="1:9" ht="14.25">
      <c r="A12" s="31" t="s">
        <v>12</v>
      </c>
      <c r="B12" s="9">
        <v>19</v>
      </c>
      <c r="C12" s="10">
        <v>21</v>
      </c>
      <c r="D12" s="11">
        <f t="shared" si="0"/>
        <v>0.07450980392156863</v>
      </c>
      <c r="E12" s="9">
        <v>0</v>
      </c>
      <c r="F12" s="10">
        <v>0</v>
      </c>
      <c r="G12" s="1">
        <v>0</v>
      </c>
      <c r="H12" s="17">
        <f t="shared" si="1"/>
        <v>19</v>
      </c>
      <c r="I12" s="18">
        <f t="shared" si="2"/>
        <v>21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400</v>
      </c>
      <c r="C15" s="10">
        <v>256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400</v>
      </c>
      <c r="I15" s="18">
        <f aca="true" t="shared" si="3" ref="I15:I22">((SQRT((C15/1.645)^2+(F15/1.645)^2)))*1.645</f>
        <v>256</v>
      </c>
    </row>
    <row r="16" spans="1:9" ht="14.25">
      <c r="A16" s="31" t="s">
        <v>13</v>
      </c>
      <c r="B16" s="9">
        <v>0</v>
      </c>
      <c r="C16" s="10">
        <v>0</v>
      </c>
      <c r="D16" s="11">
        <f aca="true" t="shared" si="4" ref="D16:D22">B16/B$15</f>
        <v>0</v>
      </c>
      <c r="E16" s="9">
        <v>0</v>
      </c>
      <c r="F16" s="10">
        <v>0</v>
      </c>
      <c r="G16" s="1">
        <v>0</v>
      </c>
      <c r="H16" s="17">
        <f aca="true" t="shared" si="5" ref="H16:H22">B16-E16</f>
        <v>0</v>
      </c>
      <c r="I16" s="18">
        <f t="shared" si="3"/>
        <v>0</v>
      </c>
    </row>
    <row r="17" spans="1:9" ht="14.25">
      <c r="A17" s="31" t="s">
        <v>14</v>
      </c>
      <c r="B17" s="9">
        <v>13</v>
      </c>
      <c r="C17" s="10">
        <v>21</v>
      </c>
      <c r="D17" s="11">
        <f t="shared" si="4"/>
        <v>0.0325</v>
      </c>
      <c r="E17" s="9">
        <v>0</v>
      </c>
      <c r="F17" s="10">
        <v>0</v>
      </c>
      <c r="G17" s="1">
        <v>0</v>
      </c>
      <c r="H17" s="17">
        <f t="shared" si="5"/>
        <v>13</v>
      </c>
      <c r="I17" s="18">
        <f t="shared" si="3"/>
        <v>21</v>
      </c>
    </row>
    <row r="18" spans="1:9" ht="14.25">
      <c r="A18" s="31" t="s">
        <v>15</v>
      </c>
      <c r="B18" s="9">
        <v>0</v>
      </c>
      <c r="C18" s="10">
        <v>0</v>
      </c>
      <c r="D18" s="11">
        <f t="shared" si="4"/>
        <v>0</v>
      </c>
      <c r="E18" s="9">
        <v>0</v>
      </c>
      <c r="F18" s="10">
        <v>0</v>
      </c>
      <c r="G18" s="1">
        <v>0</v>
      </c>
      <c r="H18" s="17">
        <f t="shared" si="5"/>
        <v>0</v>
      </c>
      <c r="I18" s="18">
        <f t="shared" si="3"/>
        <v>0</v>
      </c>
    </row>
    <row r="19" spans="1:9" ht="14.25">
      <c r="A19" s="31" t="s">
        <v>16</v>
      </c>
      <c r="B19" s="9">
        <v>0</v>
      </c>
      <c r="C19" s="10">
        <v>0</v>
      </c>
      <c r="D19" s="11">
        <f t="shared" si="4"/>
        <v>0</v>
      </c>
      <c r="E19" s="9">
        <v>0</v>
      </c>
      <c r="F19" s="10">
        <v>0</v>
      </c>
      <c r="G19" s="1">
        <v>0</v>
      </c>
      <c r="H19" s="17">
        <f t="shared" si="5"/>
        <v>0</v>
      </c>
      <c r="I19" s="18">
        <f t="shared" si="3"/>
        <v>0</v>
      </c>
    </row>
    <row r="20" spans="1:9" ht="14.25">
      <c r="A20" s="31" t="s">
        <v>17</v>
      </c>
      <c r="B20" s="9">
        <v>15</v>
      </c>
      <c r="C20" s="10">
        <v>21</v>
      </c>
      <c r="D20" s="11">
        <f t="shared" si="4"/>
        <v>0.0375</v>
      </c>
      <c r="E20" s="9">
        <v>0</v>
      </c>
      <c r="F20" s="10">
        <v>0</v>
      </c>
      <c r="G20" s="1">
        <v>0</v>
      </c>
      <c r="H20" s="17">
        <f t="shared" si="5"/>
        <v>15</v>
      </c>
      <c r="I20" s="18">
        <f t="shared" si="3"/>
        <v>21</v>
      </c>
    </row>
    <row r="21" spans="1:9" ht="14.25">
      <c r="A21" s="31" t="s">
        <v>18</v>
      </c>
      <c r="B21" s="9">
        <v>170</v>
      </c>
      <c r="C21" s="10">
        <v>230</v>
      </c>
      <c r="D21" s="11">
        <f t="shared" si="4"/>
        <v>0.425</v>
      </c>
      <c r="E21" s="9">
        <v>0</v>
      </c>
      <c r="F21" s="10">
        <v>0</v>
      </c>
      <c r="G21" s="1">
        <v>0</v>
      </c>
      <c r="H21" s="17">
        <f t="shared" si="5"/>
        <v>170</v>
      </c>
      <c r="I21" s="18">
        <f t="shared" si="3"/>
        <v>230</v>
      </c>
    </row>
    <row r="22" spans="1:9" ht="14.25">
      <c r="A22" s="31" t="s">
        <v>19</v>
      </c>
      <c r="B22" s="9">
        <v>9</v>
      </c>
      <c r="C22" s="10">
        <v>14</v>
      </c>
      <c r="D22" s="11">
        <f t="shared" si="4"/>
        <v>0.0225</v>
      </c>
      <c r="E22" s="9">
        <v>0</v>
      </c>
      <c r="F22" s="10">
        <v>0</v>
      </c>
      <c r="G22" s="1">
        <v>0</v>
      </c>
      <c r="H22" s="17">
        <f t="shared" si="5"/>
        <v>9</v>
      </c>
      <c r="I22" s="18">
        <f t="shared" si="3"/>
        <v>14</v>
      </c>
    </row>
    <row r="23" spans="1:9" ht="14.25">
      <c r="A23" s="31" t="s">
        <v>20</v>
      </c>
      <c r="B23" s="9">
        <v>84</v>
      </c>
      <c r="C23" s="10">
        <v>70</v>
      </c>
      <c r="D23" s="11">
        <f>B23/B$15</f>
        <v>0.21</v>
      </c>
      <c r="E23" s="9">
        <v>0</v>
      </c>
      <c r="F23" s="10">
        <v>0</v>
      </c>
      <c r="G23" s="1">
        <v>0</v>
      </c>
      <c r="H23" s="17">
        <f>B23-E23</f>
        <v>84</v>
      </c>
      <c r="I23" s="18">
        <f>((SQRT((C23/1.645)^2+(F23/1.645)^2)))*1.645</f>
        <v>70</v>
      </c>
    </row>
    <row r="24" spans="1:9" ht="14.25">
      <c r="A24" s="31" t="s">
        <v>21</v>
      </c>
      <c r="B24" s="9">
        <v>109</v>
      </c>
      <c r="C24" s="10">
        <v>83</v>
      </c>
      <c r="D24" s="11">
        <f>B24/B$15</f>
        <v>0.2725</v>
      </c>
      <c r="E24" s="9">
        <v>0</v>
      </c>
      <c r="F24" s="10">
        <v>0</v>
      </c>
      <c r="G24" s="1">
        <v>0</v>
      </c>
      <c r="H24" s="17">
        <f>B24-E24</f>
        <v>109</v>
      </c>
      <c r="I24" s="18">
        <f>((SQRT((C24/1.645)^2+(F24/1.645)^2)))*1.645</f>
        <v>83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378</v>
      </c>
      <c r="C27" s="10">
        <v>142</v>
      </c>
      <c r="D27" s="11">
        <f>B27/B$27</f>
        <v>1</v>
      </c>
      <c r="E27" s="9">
        <v>119</v>
      </c>
      <c r="F27" s="10">
        <v>83</v>
      </c>
      <c r="G27" s="11">
        <f>E27/E$27</f>
        <v>1</v>
      </c>
      <c r="H27" s="17">
        <f>B27-E27</f>
        <v>259</v>
      </c>
      <c r="I27" s="18">
        <f>((SQRT((C27/1.645)^2+(F27/1.645)^2)))*1.645</f>
        <v>164.47796204963146</v>
      </c>
    </row>
    <row r="28" spans="1:9" ht="14.25">
      <c r="A28" s="31" t="s">
        <v>22</v>
      </c>
      <c r="B28" s="9">
        <v>32</v>
      </c>
      <c r="C28" s="10">
        <v>42</v>
      </c>
      <c r="D28" s="11">
        <f aca="true" t="shared" si="6" ref="D28:D36">B28/B$27</f>
        <v>0.08465608465608465</v>
      </c>
      <c r="E28" s="9">
        <v>29</v>
      </c>
      <c r="F28" s="10">
        <v>50</v>
      </c>
      <c r="G28" s="11">
        <f aca="true" t="shared" si="7" ref="G28:G36">E28/E$27</f>
        <v>0.24369747899159663</v>
      </c>
      <c r="H28" s="17">
        <f>B28-E28</f>
        <v>3</v>
      </c>
      <c r="I28" s="18">
        <f aca="true" t="shared" si="8" ref="I28:I36">((SQRT((C28/1.645)^2+(F28/1.645)^2)))*1.645</f>
        <v>65.29931086925804</v>
      </c>
    </row>
    <row r="29" spans="1:9" ht="14.25">
      <c r="A29" s="31" t="s">
        <v>23</v>
      </c>
      <c r="B29" s="9">
        <v>61</v>
      </c>
      <c r="C29" s="10">
        <v>60</v>
      </c>
      <c r="D29" s="11">
        <f t="shared" si="6"/>
        <v>0.16137566137566137</v>
      </c>
      <c r="E29" s="9">
        <v>67</v>
      </c>
      <c r="F29" s="10">
        <v>58</v>
      </c>
      <c r="G29" s="11">
        <f t="shared" si="7"/>
        <v>0.5630252100840336</v>
      </c>
      <c r="H29" s="17">
        <f aca="true" t="shared" si="9" ref="H29:H36">B29-E29</f>
        <v>-6</v>
      </c>
      <c r="I29" s="18">
        <f t="shared" si="8"/>
        <v>83.45058418010025</v>
      </c>
    </row>
    <row r="30" spans="1:9" ht="14.25">
      <c r="A30" s="31" t="s">
        <v>14</v>
      </c>
      <c r="B30" s="9">
        <v>69</v>
      </c>
      <c r="C30" s="10">
        <v>64</v>
      </c>
      <c r="D30" s="11">
        <f t="shared" si="6"/>
        <v>0.18253968253968253</v>
      </c>
      <c r="E30" s="9">
        <v>0</v>
      </c>
      <c r="F30" s="10">
        <v>0</v>
      </c>
      <c r="G30" s="11">
        <f t="shared" si="7"/>
        <v>0</v>
      </c>
      <c r="H30" s="17">
        <f t="shared" si="9"/>
        <v>69</v>
      </c>
      <c r="I30" s="18">
        <f t="shared" si="8"/>
        <v>64</v>
      </c>
    </row>
    <row r="31" spans="1:9" ht="14.25">
      <c r="A31" s="31" t="s">
        <v>15</v>
      </c>
      <c r="B31" s="9">
        <v>56</v>
      </c>
      <c r="C31" s="10">
        <v>62</v>
      </c>
      <c r="D31" s="11">
        <f t="shared" si="6"/>
        <v>0.14814814814814814</v>
      </c>
      <c r="E31" s="9">
        <v>23</v>
      </c>
      <c r="F31" s="10">
        <v>33</v>
      </c>
      <c r="G31" s="11">
        <f t="shared" si="7"/>
        <v>0.19327731092436976</v>
      </c>
      <c r="H31" s="17">
        <f t="shared" si="9"/>
        <v>33</v>
      </c>
      <c r="I31" s="18">
        <f t="shared" si="8"/>
        <v>70.2353187506115</v>
      </c>
    </row>
    <row r="32" spans="1:9" ht="14.25">
      <c r="A32" s="31" t="s">
        <v>16</v>
      </c>
      <c r="B32" s="9">
        <v>7</v>
      </c>
      <c r="C32" s="10">
        <v>10</v>
      </c>
      <c r="D32" s="11">
        <f t="shared" si="6"/>
        <v>0.018518518518518517</v>
      </c>
      <c r="E32" s="9">
        <v>0</v>
      </c>
      <c r="F32" s="10">
        <v>0</v>
      </c>
      <c r="G32" s="11">
        <f t="shared" si="7"/>
        <v>0</v>
      </c>
      <c r="H32" s="17">
        <f t="shared" si="9"/>
        <v>7</v>
      </c>
      <c r="I32" s="18">
        <f t="shared" si="8"/>
        <v>10</v>
      </c>
    </row>
    <row r="33" spans="1:9" ht="14.25">
      <c r="A33" s="31" t="s">
        <v>17</v>
      </c>
      <c r="B33" s="9">
        <v>48</v>
      </c>
      <c r="C33" s="10">
        <v>57</v>
      </c>
      <c r="D33" s="11">
        <f t="shared" si="6"/>
        <v>0.12698412698412698</v>
      </c>
      <c r="E33" s="9">
        <v>0</v>
      </c>
      <c r="F33" s="10">
        <v>0</v>
      </c>
      <c r="G33" s="11">
        <f t="shared" si="7"/>
        <v>0</v>
      </c>
      <c r="H33" s="17">
        <f t="shared" si="9"/>
        <v>48</v>
      </c>
      <c r="I33" s="18">
        <f t="shared" si="8"/>
        <v>57.00000000000001</v>
      </c>
    </row>
    <row r="34" spans="1:9" ht="14.25">
      <c r="A34" s="31" t="s">
        <v>24</v>
      </c>
      <c r="B34" s="9">
        <v>21</v>
      </c>
      <c r="C34" s="10">
        <v>23</v>
      </c>
      <c r="D34" s="11">
        <f t="shared" si="6"/>
        <v>0.05555555555555555</v>
      </c>
      <c r="E34" s="9">
        <v>0</v>
      </c>
      <c r="F34" s="10">
        <v>0</v>
      </c>
      <c r="G34" s="11">
        <f t="shared" si="7"/>
        <v>0</v>
      </c>
      <c r="H34" s="17">
        <f t="shared" si="9"/>
        <v>21</v>
      </c>
      <c r="I34" s="18">
        <f t="shared" si="8"/>
        <v>23</v>
      </c>
    </row>
    <row r="35" spans="1:9" ht="14.25">
      <c r="A35" s="31" t="s">
        <v>25</v>
      </c>
      <c r="B35" s="9">
        <v>35</v>
      </c>
      <c r="C35" s="10">
        <v>43</v>
      </c>
      <c r="D35" s="11">
        <f t="shared" si="6"/>
        <v>0.09259259259259259</v>
      </c>
      <c r="E35" s="9">
        <v>0</v>
      </c>
      <c r="F35" s="10">
        <v>0</v>
      </c>
      <c r="G35" s="11">
        <f t="shared" si="7"/>
        <v>0</v>
      </c>
      <c r="H35" s="17">
        <f t="shared" si="9"/>
        <v>35</v>
      </c>
      <c r="I35" s="18">
        <f t="shared" si="8"/>
        <v>43</v>
      </c>
    </row>
    <row r="36" spans="1:9" ht="14.25">
      <c r="A36" s="31" t="s">
        <v>26</v>
      </c>
      <c r="B36" s="9">
        <v>49</v>
      </c>
      <c r="C36" s="10">
        <v>34</v>
      </c>
      <c r="D36" s="11">
        <f t="shared" si="6"/>
        <v>0.12962962962962962</v>
      </c>
      <c r="E36" s="9">
        <v>0</v>
      </c>
      <c r="F36" s="10">
        <v>0</v>
      </c>
      <c r="G36" s="11">
        <f t="shared" si="7"/>
        <v>0</v>
      </c>
      <c r="H36" s="17">
        <f t="shared" si="9"/>
        <v>49</v>
      </c>
      <c r="I36" s="18">
        <f t="shared" si="8"/>
        <v>34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Queen Anne's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0</v>
      </c>
      <c r="C7" s="10">
        <v>0</v>
      </c>
      <c r="D7" s="11">
        <v>0</v>
      </c>
      <c r="E7" s="9">
        <v>0</v>
      </c>
      <c r="F7" s="10">
        <v>0</v>
      </c>
      <c r="G7" s="1">
        <v>0</v>
      </c>
      <c r="H7" s="17">
        <f aca="true" t="shared" si="0" ref="H7:H12">B7-E7</f>
        <v>0</v>
      </c>
      <c r="I7" s="18">
        <f aca="true" t="shared" si="1" ref="I7:I12">((SQRT((C7/1.645)^2+(F7/1.645)^2)))*1.645</f>
        <v>0</v>
      </c>
    </row>
    <row r="8" spans="1:9" ht="14.25">
      <c r="A8" s="25" t="s">
        <v>8</v>
      </c>
      <c r="B8" s="9">
        <v>0</v>
      </c>
      <c r="C8" s="10">
        <v>0</v>
      </c>
      <c r="D8" s="11">
        <v>0</v>
      </c>
      <c r="E8" s="9">
        <v>0</v>
      </c>
      <c r="F8" s="10">
        <v>0</v>
      </c>
      <c r="G8" s="1">
        <v>0</v>
      </c>
      <c r="H8" s="17">
        <f t="shared" si="0"/>
        <v>0</v>
      </c>
      <c r="I8" s="18">
        <f t="shared" si="1"/>
        <v>0</v>
      </c>
    </row>
    <row r="9" spans="1:9" ht="14.25">
      <c r="A9" s="25" t="s">
        <v>9</v>
      </c>
      <c r="B9" s="9">
        <v>0</v>
      </c>
      <c r="C9" s="10">
        <v>0</v>
      </c>
      <c r="D9" s="11">
        <v>0</v>
      </c>
      <c r="E9" s="9">
        <v>0</v>
      </c>
      <c r="F9" s="10">
        <v>0</v>
      </c>
      <c r="G9" s="1">
        <v>0</v>
      </c>
      <c r="H9" s="17">
        <f t="shared" si="0"/>
        <v>0</v>
      </c>
      <c r="I9" s="18">
        <f>((SQRT((C9/1.645)^2+(F9/1.645)^2)))*1.645</f>
        <v>0</v>
      </c>
    </row>
    <row r="10" spans="1:9" ht="14.25">
      <c r="A10" s="25" t="s">
        <v>10</v>
      </c>
      <c r="B10" s="19">
        <v>0</v>
      </c>
      <c r="C10" s="19">
        <v>0</v>
      </c>
      <c r="D10" s="11">
        <v>0</v>
      </c>
      <c r="E10" s="9">
        <v>0</v>
      </c>
      <c r="F10" s="10">
        <v>0</v>
      </c>
      <c r="G10" s="1">
        <v>0</v>
      </c>
      <c r="H10" s="17">
        <f t="shared" si="0"/>
        <v>0</v>
      </c>
      <c r="I10" s="18">
        <f>((SQRT((C10/1.645)^2+(F10/1.645)^2)))*1.645</f>
        <v>0</v>
      </c>
    </row>
    <row r="11" spans="1:9" ht="14.25">
      <c r="A11" s="25" t="s">
        <v>11</v>
      </c>
      <c r="B11" s="9">
        <v>0</v>
      </c>
      <c r="C11" s="10">
        <v>0</v>
      </c>
      <c r="D11" s="11">
        <v>0</v>
      </c>
      <c r="E11" s="9">
        <v>0</v>
      </c>
      <c r="F11" s="10">
        <v>0</v>
      </c>
      <c r="G11" s="1">
        <v>0</v>
      </c>
      <c r="H11" s="17">
        <f t="shared" si="0"/>
        <v>0</v>
      </c>
      <c r="I11" s="18">
        <f t="shared" si="1"/>
        <v>0</v>
      </c>
    </row>
    <row r="12" spans="1:9" ht="14.25">
      <c r="A12" s="25" t="s">
        <v>12</v>
      </c>
      <c r="B12" s="9">
        <v>0</v>
      </c>
      <c r="C12" s="10">
        <v>0</v>
      </c>
      <c r="D12" s="11">
        <v>0</v>
      </c>
      <c r="E12" s="9">
        <v>0</v>
      </c>
      <c r="F12" s="10">
        <v>0</v>
      </c>
      <c r="G12" s="1">
        <v>0</v>
      </c>
      <c r="H12" s="17">
        <f t="shared" si="0"/>
        <v>0</v>
      </c>
      <c r="I12" s="18">
        <f t="shared" si="1"/>
        <v>0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53</v>
      </c>
      <c r="C15" s="10">
        <v>50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53</v>
      </c>
      <c r="I15" s="18">
        <f aca="true" t="shared" si="2" ref="I15:I24">((SQRT((C15/1.645)^2+(F15/1.645)^2)))*1.645</f>
        <v>50</v>
      </c>
    </row>
    <row r="16" spans="1:9" ht="14.25">
      <c r="A16" s="25" t="s">
        <v>13</v>
      </c>
      <c r="B16" s="9">
        <v>0</v>
      </c>
      <c r="C16" s="10">
        <v>0</v>
      </c>
      <c r="D16" s="11">
        <f aca="true" t="shared" si="3" ref="D16:D24">B16/B$15</f>
        <v>0</v>
      </c>
      <c r="E16" s="9">
        <v>0</v>
      </c>
      <c r="F16" s="10">
        <v>0</v>
      </c>
      <c r="G16" s="1">
        <v>0</v>
      </c>
      <c r="H16" s="17">
        <f aca="true" t="shared" si="4" ref="H16:H24">B16-E16</f>
        <v>0</v>
      </c>
      <c r="I16" s="18">
        <f t="shared" si="2"/>
        <v>0</v>
      </c>
    </row>
    <row r="17" spans="1:9" ht="14.25">
      <c r="A17" s="25" t="s">
        <v>14</v>
      </c>
      <c r="B17" s="9">
        <v>0</v>
      </c>
      <c r="C17" s="10">
        <v>0</v>
      </c>
      <c r="D17" s="11">
        <f t="shared" si="3"/>
        <v>0</v>
      </c>
      <c r="E17" s="9">
        <v>0</v>
      </c>
      <c r="F17" s="10">
        <v>0</v>
      </c>
      <c r="G17" s="1">
        <v>0</v>
      </c>
      <c r="H17" s="17">
        <f t="shared" si="4"/>
        <v>0</v>
      </c>
      <c r="I17" s="18">
        <f t="shared" si="2"/>
        <v>0</v>
      </c>
    </row>
    <row r="18" spans="1:9" ht="14.25">
      <c r="A18" s="25" t="s">
        <v>15</v>
      </c>
      <c r="B18" s="9">
        <v>0</v>
      </c>
      <c r="C18" s="10">
        <v>0</v>
      </c>
      <c r="D18" s="11">
        <f t="shared" si="3"/>
        <v>0</v>
      </c>
      <c r="E18" s="9">
        <v>0</v>
      </c>
      <c r="F18" s="10">
        <v>0</v>
      </c>
      <c r="G18" s="1">
        <v>0</v>
      </c>
      <c r="H18" s="17">
        <f t="shared" si="4"/>
        <v>0</v>
      </c>
      <c r="I18" s="18">
        <f t="shared" si="2"/>
        <v>0</v>
      </c>
    </row>
    <row r="19" spans="1:9" ht="14.25">
      <c r="A19" s="25" t="s">
        <v>16</v>
      </c>
      <c r="B19" s="9">
        <v>0</v>
      </c>
      <c r="C19" s="10">
        <v>0</v>
      </c>
      <c r="D19" s="11">
        <f t="shared" si="3"/>
        <v>0</v>
      </c>
      <c r="E19" s="9">
        <v>0</v>
      </c>
      <c r="F19" s="10">
        <v>0</v>
      </c>
      <c r="G19" s="1">
        <v>0</v>
      </c>
      <c r="H19" s="17">
        <f t="shared" si="4"/>
        <v>0</v>
      </c>
      <c r="I19" s="18">
        <f t="shared" si="2"/>
        <v>0</v>
      </c>
    </row>
    <row r="20" spans="1:9" ht="14.25">
      <c r="A20" s="25" t="s">
        <v>17</v>
      </c>
      <c r="B20" s="9">
        <v>23</v>
      </c>
      <c r="C20" s="10">
        <v>37</v>
      </c>
      <c r="D20" s="11">
        <f t="shared" si="3"/>
        <v>0.4339622641509434</v>
      </c>
      <c r="E20" s="9">
        <v>0</v>
      </c>
      <c r="F20" s="10">
        <v>0</v>
      </c>
      <c r="G20" s="1">
        <v>0</v>
      </c>
      <c r="H20" s="17">
        <f t="shared" si="4"/>
        <v>23</v>
      </c>
      <c r="I20" s="18">
        <f t="shared" si="2"/>
        <v>37</v>
      </c>
    </row>
    <row r="21" spans="1:9" ht="14.25">
      <c r="A21" s="25" t="s">
        <v>18</v>
      </c>
      <c r="B21" s="9">
        <v>21</v>
      </c>
      <c r="C21" s="10">
        <v>30</v>
      </c>
      <c r="D21" s="11">
        <f t="shared" si="3"/>
        <v>0.39622641509433965</v>
      </c>
      <c r="E21" s="9">
        <v>0</v>
      </c>
      <c r="F21" s="10">
        <v>0</v>
      </c>
      <c r="G21" s="1">
        <v>0</v>
      </c>
      <c r="H21" s="17">
        <f t="shared" si="4"/>
        <v>21</v>
      </c>
      <c r="I21" s="18">
        <f t="shared" si="2"/>
        <v>30.000000000000004</v>
      </c>
    </row>
    <row r="22" spans="1:9" ht="14.25">
      <c r="A22" s="25" t="s">
        <v>19</v>
      </c>
      <c r="B22" s="9">
        <v>9</v>
      </c>
      <c r="C22" s="10">
        <v>16</v>
      </c>
      <c r="D22" s="11">
        <f t="shared" si="3"/>
        <v>0.16981132075471697</v>
      </c>
      <c r="E22" s="9">
        <v>0</v>
      </c>
      <c r="F22" s="10">
        <v>0</v>
      </c>
      <c r="G22" s="1">
        <v>0</v>
      </c>
      <c r="H22" s="17">
        <f t="shared" si="4"/>
        <v>9</v>
      </c>
      <c r="I22" s="18">
        <f t="shared" si="2"/>
        <v>16</v>
      </c>
    </row>
    <row r="23" spans="1:9" ht="14.25">
      <c r="A23" s="25" t="s">
        <v>20</v>
      </c>
      <c r="B23" s="9">
        <v>0</v>
      </c>
      <c r="C23" s="10">
        <v>0</v>
      </c>
      <c r="D23" s="11">
        <f t="shared" si="3"/>
        <v>0</v>
      </c>
      <c r="E23" s="9">
        <v>0</v>
      </c>
      <c r="F23" s="10">
        <v>0</v>
      </c>
      <c r="G23" s="1">
        <v>0</v>
      </c>
      <c r="H23" s="17">
        <f t="shared" si="4"/>
        <v>0</v>
      </c>
      <c r="I23" s="18">
        <f t="shared" si="2"/>
        <v>0</v>
      </c>
    </row>
    <row r="24" spans="1:9" ht="14.25">
      <c r="A24" s="25" t="s">
        <v>21</v>
      </c>
      <c r="B24" s="9">
        <v>0</v>
      </c>
      <c r="C24" s="10">
        <v>0</v>
      </c>
      <c r="D24" s="11">
        <f t="shared" si="3"/>
        <v>0</v>
      </c>
      <c r="E24" s="9">
        <v>0</v>
      </c>
      <c r="F24" s="10">
        <v>0</v>
      </c>
      <c r="G24" s="1">
        <v>0</v>
      </c>
      <c r="H24" s="17">
        <f t="shared" si="4"/>
        <v>0</v>
      </c>
      <c r="I24" s="18">
        <f t="shared" si="2"/>
        <v>0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0</v>
      </c>
      <c r="C27" s="10">
        <v>0</v>
      </c>
      <c r="D27" s="1">
        <v>0</v>
      </c>
      <c r="E27" s="9">
        <v>0</v>
      </c>
      <c r="F27" s="10">
        <v>0</v>
      </c>
      <c r="G27" s="1">
        <v>0</v>
      </c>
      <c r="H27" s="17">
        <f>B27-E27</f>
        <v>0</v>
      </c>
      <c r="I27" s="18">
        <f>((SQRT((C27/1.645)^2+(F27/1.645)^2)))*1.645</f>
        <v>0</v>
      </c>
    </row>
    <row r="28" spans="1:9" ht="14.25">
      <c r="A28" s="25" t="s">
        <v>22</v>
      </c>
      <c r="B28" s="9">
        <v>0</v>
      </c>
      <c r="C28" s="10">
        <v>0</v>
      </c>
      <c r="D28" s="1">
        <v>0</v>
      </c>
      <c r="E28" s="9">
        <v>0</v>
      </c>
      <c r="F28" s="10">
        <v>0</v>
      </c>
      <c r="G28" s="1">
        <v>0</v>
      </c>
      <c r="H28" s="17">
        <f>B28-E28</f>
        <v>0</v>
      </c>
      <c r="I28" s="18">
        <f aca="true" t="shared" si="5" ref="I28:I36">((SQRT((C28/1.645)^2+(F28/1.645)^2)))*1.645</f>
        <v>0</v>
      </c>
    </row>
    <row r="29" spans="1:9" ht="14.25">
      <c r="A29" s="25" t="s">
        <v>23</v>
      </c>
      <c r="B29" s="9">
        <v>0</v>
      </c>
      <c r="C29" s="10">
        <v>0</v>
      </c>
      <c r="D29" s="1">
        <v>0</v>
      </c>
      <c r="E29" s="9">
        <v>0</v>
      </c>
      <c r="F29" s="10">
        <v>0</v>
      </c>
      <c r="G29" s="1">
        <v>0</v>
      </c>
      <c r="H29" s="17">
        <f aca="true" t="shared" si="6" ref="H29:H36">B29-E29</f>
        <v>0</v>
      </c>
      <c r="I29" s="18">
        <f t="shared" si="5"/>
        <v>0</v>
      </c>
    </row>
    <row r="30" spans="1:9" ht="14.25">
      <c r="A30" s="25" t="s">
        <v>14</v>
      </c>
      <c r="B30" s="9">
        <v>0</v>
      </c>
      <c r="C30" s="10">
        <v>0</v>
      </c>
      <c r="D30" s="1">
        <v>0</v>
      </c>
      <c r="E30" s="9">
        <v>0</v>
      </c>
      <c r="F30" s="10">
        <v>0</v>
      </c>
      <c r="G30" s="1">
        <v>0</v>
      </c>
      <c r="H30" s="17">
        <f t="shared" si="6"/>
        <v>0</v>
      </c>
      <c r="I30" s="18">
        <f t="shared" si="5"/>
        <v>0</v>
      </c>
    </row>
    <row r="31" spans="1:9" ht="14.25">
      <c r="A31" s="25" t="s">
        <v>15</v>
      </c>
      <c r="B31" s="9">
        <v>0</v>
      </c>
      <c r="C31" s="10">
        <v>0</v>
      </c>
      <c r="D31" s="1">
        <v>0</v>
      </c>
      <c r="E31" s="9">
        <v>0</v>
      </c>
      <c r="F31" s="10">
        <v>0</v>
      </c>
      <c r="G31" s="1">
        <v>0</v>
      </c>
      <c r="H31" s="17">
        <f t="shared" si="6"/>
        <v>0</v>
      </c>
      <c r="I31" s="18">
        <f t="shared" si="5"/>
        <v>0</v>
      </c>
    </row>
    <row r="32" spans="1:9" ht="14.25">
      <c r="A32" s="25" t="s">
        <v>16</v>
      </c>
      <c r="B32" s="9">
        <v>0</v>
      </c>
      <c r="C32" s="10">
        <v>0</v>
      </c>
      <c r="D32" s="1">
        <v>0</v>
      </c>
      <c r="E32" s="9">
        <v>0</v>
      </c>
      <c r="F32" s="10">
        <v>0</v>
      </c>
      <c r="G32" s="1">
        <v>0</v>
      </c>
      <c r="H32" s="17">
        <f t="shared" si="6"/>
        <v>0</v>
      </c>
      <c r="I32" s="18">
        <f t="shared" si="5"/>
        <v>0</v>
      </c>
    </row>
    <row r="33" spans="1:9" ht="14.25">
      <c r="A33" s="25" t="s">
        <v>17</v>
      </c>
      <c r="B33" s="9">
        <v>0</v>
      </c>
      <c r="C33" s="10">
        <v>0</v>
      </c>
      <c r="D33" s="1">
        <v>0</v>
      </c>
      <c r="E33" s="9">
        <v>0</v>
      </c>
      <c r="F33" s="10">
        <v>0</v>
      </c>
      <c r="G33" s="1">
        <v>0</v>
      </c>
      <c r="H33" s="17">
        <f t="shared" si="6"/>
        <v>0</v>
      </c>
      <c r="I33" s="18">
        <f t="shared" si="5"/>
        <v>0</v>
      </c>
    </row>
    <row r="34" spans="1:9" ht="14.25">
      <c r="A34" s="25" t="s">
        <v>24</v>
      </c>
      <c r="B34" s="9">
        <v>0</v>
      </c>
      <c r="C34" s="10">
        <v>0</v>
      </c>
      <c r="D34" s="1">
        <v>0</v>
      </c>
      <c r="E34" s="9">
        <v>0</v>
      </c>
      <c r="F34" s="10">
        <v>0</v>
      </c>
      <c r="G34" s="1">
        <v>0</v>
      </c>
      <c r="H34" s="17">
        <f t="shared" si="6"/>
        <v>0</v>
      </c>
      <c r="I34" s="18">
        <f t="shared" si="5"/>
        <v>0</v>
      </c>
    </row>
    <row r="35" spans="1:9" ht="14.25">
      <c r="A35" s="25" t="s">
        <v>25</v>
      </c>
      <c r="B35" s="9">
        <v>0</v>
      </c>
      <c r="C35" s="10">
        <v>0</v>
      </c>
      <c r="D35" s="1">
        <v>0</v>
      </c>
      <c r="E35" s="9">
        <v>0</v>
      </c>
      <c r="F35" s="10">
        <v>0</v>
      </c>
      <c r="G35" s="1">
        <v>0</v>
      </c>
      <c r="H35" s="17">
        <f t="shared" si="6"/>
        <v>0</v>
      </c>
      <c r="I35" s="18">
        <f t="shared" si="5"/>
        <v>0</v>
      </c>
    </row>
    <row r="36" spans="1:9" ht="14.25">
      <c r="A36" s="25" t="s">
        <v>26</v>
      </c>
      <c r="B36" s="9">
        <v>0</v>
      </c>
      <c r="C36" s="10">
        <v>0</v>
      </c>
      <c r="D36" s="1">
        <v>0</v>
      </c>
      <c r="E36" s="9">
        <v>0</v>
      </c>
      <c r="F36" s="10">
        <v>0</v>
      </c>
      <c r="G36" s="1">
        <v>0</v>
      </c>
      <c r="H36" s="17">
        <f t="shared" si="6"/>
        <v>0</v>
      </c>
      <c r="I36" s="18">
        <f t="shared" si="5"/>
        <v>0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2014-03-04T17:25:49Z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Coleman</vt:lpwstr>
  </property>
  <property fmtid="{D5CDD505-2E9C-101B-9397-08002B2CF9AE}" pid="4" name="display_urn:schemas-microsoft-com:office:office#Auth">
    <vt:lpwstr>John Coleman</vt:lpwstr>
  </property>
</Properties>
</file>