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<sst xmlns="http://schemas.openxmlformats.org/spreadsheetml/2006/main" count="237" uniqueCount="41">
  <si>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</si>
  <si>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</si>
  <si>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</si>
  <si>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</si>
  <si>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</si>
  <si>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</si>
  <si>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</si>
  <si>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</si>
  <si>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</si>
  <si>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</si>
  <si>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</si>
  <si>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</si>
  <si>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</si>
  <si>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</si>
  <si>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</si>
  <si>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</si>
  <si>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</si>
  <si>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</si>
  <si>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</si>
  <si>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</si>
  <si>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</si>
  <si>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</si>
  <si>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</si>
  <si>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</si>
  <si>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</si>
  <si>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</si>
  <si>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</si>
  <si>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</si>
  <si>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</si>
  <si>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</si>
  <si>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</si>
  <si>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</si>
  <si>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</si>
  <si>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</si>
  <si>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</si>
  <si>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</si>
  <si>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</si>
  <si>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</si>
  <si>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</si>
  <si>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</si>
  <si>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Charles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</si>
</sst>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Charles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4957</v>
      </c>
      <c r="C7" s="19">
        <f>((SQRT((Intra!C7/1.645)^2+(Inter!C7/1.645)^2+(Foreign!C7/1.645)^2))*1.645)</f>
        <v>602.7885201295725</v>
      </c>
      <c r="D7" s="11">
        <f aca="true" t="shared" si="0" ref="D7:D12">B7/B$7</f>
        <v>1</v>
      </c>
      <c r="E7" s="9">
        <f>Intra!E7+Inter!E7+Foreign!E7</f>
        <v>2483</v>
      </c>
      <c r="F7" s="10">
        <f>((SQRT((Intra!F7/1.645)^2+(Inter!F7/1.645)^2+(Foreign!F7/1.645)^2))*1.645)</f>
        <v>397.9145636942684</v>
      </c>
      <c r="G7" s="1">
        <f aca="true" t="shared" si="1" ref="G7:G12">E7/E$7</f>
        <v>1</v>
      </c>
      <c r="H7" s="17">
        <f>Intra!H7+Inter!H7+Foreign!H7</f>
        <v>2474</v>
      </c>
      <c r="I7" s="18">
        <f>((SQRT((Intra!I7/1.645)^2+(Inter!I7/1.645)^2+(Foreign!I7/1.645)^2))*1.645)</f>
        <v>722.2811087104521</v>
      </c>
      <c r="K7" s="21"/>
    </row>
    <row r="8" spans="1:11" ht="14.25">
      <c r="A8" s="43" t="s">
        <v>8</v>
      </c>
      <c r="B8" s="9">
        <f>Intra!B8+Inter!B8+Foreign!B8</f>
        <v>566</v>
      </c>
      <c r="C8" s="19">
        <f>((SQRT((Intra!C8/1.645)^2+(Inter!C8/1.645)^2+(Foreign!C8/1.645)^2))*1.645)</f>
        <v>217.48103365581102</v>
      </c>
      <c r="D8" s="11">
        <f t="shared" si="0"/>
        <v>0.11418196489812386</v>
      </c>
      <c r="E8" s="9">
        <f>Intra!E8+Inter!E8+Foreign!E8</f>
        <v>260</v>
      </c>
      <c r="F8" s="10">
        <f>((SQRT((Intra!F8/1.645)^2+(Inter!F8/1.645)^2+(Foreign!F8/1.645)^2))*1.645)</f>
        <v>100.65783625729294</v>
      </c>
      <c r="G8" s="1">
        <f t="shared" si="1"/>
        <v>0.10471204188481675</v>
      </c>
      <c r="H8" s="17">
        <f>Intra!H8+Inter!H8+Foreign!H8</f>
        <v>306</v>
      </c>
      <c r="I8" s="18">
        <f>((SQRT((Intra!I8/1.645)^2+(Inter!I8/1.645)^2+(Foreign!I8/1.645)^2))*1.645)</f>
        <v>239.64557162609958</v>
      </c>
      <c r="K8" s="21"/>
    </row>
    <row r="9" spans="1:11" ht="14.25">
      <c r="A9" s="43" t="s">
        <v>9</v>
      </c>
      <c r="B9" s="9">
        <f>Intra!B9+Inter!B9+Foreign!B9</f>
        <v>1449</v>
      </c>
      <c r="C9" s="10">
        <f>((SQRT((Intra!C9/1.645)^2+(Inter!C9/1.645)^2+(Foreign!C9/1.645)^2))*1.645)</f>
        <v>315.91296269700615</v>
      </c>
      <c r="D9" s="11">
        <f t="shared" si="0"/>
        <v>0.29231389953600967</v>
      </c>
      <c r="E9" s="9">
        <f>Intra!E9+Inter!E9+Foreign!E9</f>
        <v>710</v>
      </c>
      <c r="F9" s="10">
        <f>((SQRT((Intra!F9/1.645)^2+(Inter!F9/1.645)^2+(Foreign!F9/1.645)^2))*1.645)</f>
        <v>212.52999788265183</v>
      </c>
      <c r="G9" s="1">
        <f t="shared" si="1"/>
        <v>0.28594442207007653</v>
      </c>
      <c r="H9" s="17">
        <f>Intra!H9+Inter!H9+Foreign!H9</f>
        <v>739</v>
      </c>
      <c r="I9" s="18">
        <f>((SQRT((Intra!I9/1.645)^2+(Inter!I9/1.645)^2+(Foreign!I9/1.645)^2))*1.645)</f>
        <v>380.74926132561313</v>
      </c>
      <c r="K9" s="21"/>
    </row>
    <row r="10" spans="1:11" ht="14.25">
      <c r="A10" s="43" t="s">
        <v>10</v>
      </c>
      <c r="B10" s="9">
        <f>Intra!B10+Inter!B10+Foreign!B10</f>
        <v>1432</v>
      </c>
      <c r="C10" s="19">
        <f>((SQRT((Intra!C10/1.645)^2+(Inter!C10/1.645)^2+(Foreign!C10/1.645)^2))*1.645)</f>
        <v>292.0068492347397</v>
      </c>
      <c r="D10" s="11">
        <f t="shared" si="0"/>
        <v>0.28888440589065967</v>
      </c>
      <c r="E10" s="9">
        <f>Intra!E10+Inter!E10+Foreign!E10</f>
        <v>914</v>
      </c>
      <c r="F10" s="10">
        <f>((SQRT((Intra!F10/1.645)^2+(Inter!F10/1.645)^2+(Foreign!F10/1.645)^2))*1.645)</f>
        <v>250.79872407968907</v>
      </c>
      <c r="G10" s="1">
        <f t="shared" si="1"/>
        <v>0.3681031010873943</v>
      </c>
      <c r="H10" s="17">
        <f>Intra!H10+Inter!H10+Foreign!H10</f>
        <v>518</v>
      </c>
      <c r="I10" s="18">
        <f>((SQRT((Intra!I10/1.645)^2+(Inter!I10/1.645)^2+(Foreign!I10/1.645)^2))*1.645)</f>
        <v>384.92596690792374</v>
      </c>
      <c r="K10" s="21"/>
    </row>
    <row r="11" spans="1:11" s="2" customFormat="1" ht="14.25">
      <c r="A11" s="43" t="s">
        <v>11</v>
      </c>
      <c r="B11" s="9">
        <f>Intra!B11+Inter!B11+Foreign!B11</f>
        <v>938</v>
      </c>
      <c r="C11" s="10">
        <f>((SQRT((Intra!C11/1.645)^2+(Inter!C11/1.645)^2+(Foreign!C11/1.645)^2))*1.645)</f>
        <v>278.6054557972618</v>
      </c>
      <c r="D11" s="11">
        <f t="shared" si="0"/>
        <v>0.18922735525519468</v>
      </c>
      <c r="E11" s="9">
        <f>Intra!E11+Inter!E11+Foreign!E11</f>
        <v>408</v>
      </c>
      <c r="F11" s="10">
        <f>((SQRT((Intra!F11/1.645)^2+(Inter!F11/1.645)^2+(Foreign!F11/1.645)^2))*1.645)</f>
        <v>167.0568765420927</v>
      </c>
      <c r="G11" s="1">
        <f t="shared" si="1"/>
        <v>0.1643173580346355</v>
      </c>
      <c r="H11" s="17">
        <f>Intra!H11+Inter!H11+Foreign!H11</f>
        <v>530</v>
      </c>
      <c r="I11" s="18">
        <f>((SQRT((Intra!I11/1.645)^2+(Inter!I11/1.645)^2+(Foreign!I11/1.645)^2))*1.645)</f>
        <v>324.8522741185599</v>
      </c>
      <c r="K11" s="21"/>
    </row>
    <row r="12" spans="1:11" s="2" customFormat="1" ht="14.25">
      <c r="A12" s="43" t="s">
        <v>12</v>
      </c>
      <c r="B12" s="9">
        <f>Intra!B12+Inter!B12+Foreign!B12</f>
        <v>572</v>
      </c>
      <c r="C12" s="10">
        <f>((SQRT((Intra!C12/1.645)^2+(Inter!C12/1.645)^2+(Foreign!C12/1.645)^2))*1.645)</f>
        <v>230.28243528328426</v>
      </c>
      <c r="D12" s="11">
        <f t="shared" si="0"/>
        <v>0.1153923744200121</v>
      </c>
      <c r="E12" s="9">
        <f>Intra!E12+Inter!E12+Foreign!E12</f>
        <v>191</v>
      </c>
      <c r="F12" s="10">
        <f>((SQRT((Intra!F12/1.645)^2+(Inter!F12/1.645)^2+(Foreign!F12/1.645)^2))*1.645)</f>
        <v>113.251931550857</v>
      </c>
      <c r="G12" s="1">
        <f t="shared" si="1"/>
        <v>0.07692307692307693</v>
      </c>
      <c r="H12" s="17">
        <f>Intra!H12+Inter!H12+Foreign!H12</f>
        <v>381</v>
      </c>
      <c r="I12" s="18">
        <f>((SQRT((Intra!I12/1.645)^2+(Inter!I12/1.645)^2+(Foreign!I12/1.645)^2))*1.645)</f>
        <v>256.62423891752707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8044</v>
      </c>
      <c r="C15" s="10">
        <f>((SQRT((Intra!C15/1.645)^2+(Inter!C15/1.645)^2+(Foreign!C15/1.645)^2))*1.645)</f>
        <v>1194.437105920609</v>
      </c>
      <c r="D15" s="11">
        <f>B15/B$15</f>
        <v>1</v>
      </c>
      <c r="E15" s="9">
        <f>Intra!E15+Inter!E15+Foreign!E15</f>
        <v>4367</v>
      </c>
      <c r="F15" s="10">
        <f>((SQRT((Intra!F15/1.645)^2+(Inter!F15/1.645)^2+(Foreign!F15/1.645)^2))*1.645)</f>
        <v>842.5675047140139</v>
      </c>
      <c r="G15" s="1">
        <f>E15/E$15</f>
        <v>1</v>
      </c>
      <c r="H15" s="17">
        <f>Intra!H15+Inter!H15+Foreign!H15</f>
        <v>3677</v>
      </c>
      <c r="I15" s="18">
        <f>((SQRT((Intra!I15/1.645)^2+(Inter!I15/1.645)^2+(Foreign!I15/1.645)^2))*1.645)</f>
        <v>1461.7113258095799</v>
      </c>
      <c r="K15" s="21"/>
    </row>
    <row r="16" spans="1:11" ht="14.25">
      <c r="A16" s="43" t="s">
        <v>13</v>
      </c>
      <c r="B16" s="9">
        <f>Intra!B16+Inter!B16+Foreign!B16</f>
        <v>73</v>
      </c>
      <c r="C16" s="10">
        <f>((SQRT((Intra!C16/1.645)^2+(Inter!C16/1.645)^2+(Foreign!C16/1.645)^2))*1.645)</f>
        <v>58.52349955359813</v>
      </c>
      <c r="D16" s="11">
        <f aca="true" t="shared" si="2" ref="D16:D24">B16/B$15</f>
        <v>0.009075087021382397</v>
      </c>
      <c r="E16" s="9">
        <f>Intra!E16+Inter!E16+Foreign!E16</f>
        <v>58</v>
      </c>
      <c r="F16" s="10">
        <f>((SQRT((Intra!F16/1.645)^2+(Inter!F16/1.645)^2+(Foreign!F16/1.645)^2))*1.645)</f>
        <v>58.69412236331676</v>
      </c>
      <c r="G16" s="1">
        <f aca="true" t="shared" si="3" ref="G16:G24">E16/E$15</f>
        <v>0.013281428898557362</v>
      </c>
      <c r="H16" s="17">
        <f>Intra!H16+Inter!H16+Foreign!H16</f>
        <v>15</v>
      </c>
      <c r="I16" s="18">
        <f>((SQRT((Intra!I16/1.645)^2+(Inter!I16/1.645)^2+(Foreign!I16/1.645)^2))*1.645)</f>
        <v>82.8854631404084</v>
      </c>
      <c r="K16" s="21"/>
    </row>
    <row r="17" spans="1:11" ht="14.25">
      <c r="A17" s="43" t="s">
        <v>14</v>
      </c>
      <c r="B17" s="9">
        <f>Intra!B17+Inter!B17+Foreign!B17</f>
        <v>110</v>
      </c>
      <c r="C17" s="10">
        <f>((SQRT((Intra!C17/1.645)^2+(Inter!C17/1.645)^2+(Foreign!C17/1.645)^2))*1.645)</f>
        <v>97.73944955850733</v>
      </c>
      <c r="D17" s="11">
        <f t="shared" si="2"/>
        <v>0.013674788662357036</v>
      </c>
      <c r="E17" s="9">
        <f>Intra!E17+Inter!E17+Foreign!E17</f>
        <v>60</v>
      </c>
      <c r="F17" s="10">
        <f>((SQRT((Intra!F17/1.645)^2+(Inter!F17/1.645)^2+(Foreign!F17/1.645)^2))*1.645)</f>
        <v>65.19202405202648</v>
      </c>
      <c r="G17" s="1">
        <f t="shared" si="3"/>
        <v>0.013739409205404167</v>
      </c>
      <c r="H17" s="17">
        <f>Intra!H17+Inter!H17+Foreign!H17</f>
        <v>50</v>
      </c>
      <c r="I17" s="18">
        <f>((SQRT((Intra!I17/1.645)^2+(Inter!I17/1.645)^2+(Foreign!I17/1.645)^2))*1.645)</f>
        <v>117.48616939878497</v>
      </c>
      <c r="K17" s="21"/>
    </row>
    <row r="18" spans="1:11" ht="14.25">
      <c r="A18" s="43" t="s">
        <v>15</v>
      </c>
      <c r="B18" s="9">
        <f>Intra!B18+Inter!B18+Foreign!B18</f>
        <v>422</v>
      </c>
      <c r="C18" s="10">
        <f>((SQRT((Intra!C18/1.645)^2+(Inter!C18/1.645)^2+(Foreign!C18/1.645)^2))*1.645)</f>
        <v>332.82578025147035</v>
      </c>
      <c r="D18" s="11">
        <f t="shared" si="2"/>
        <v>0.05246146195922426</v>
      </c>
      <c r="E18" s="9">
        <f>Intra!E18+Inter!E18+Foreign!E18</f>
        <v>233</v>
      </c>
      <c r="F18" s="10">
        <f>((SQRT((Intra!F18/1.645)^2+(Inter!F18/1.645)^2+(Foreign!F18/1.645)^2))*1.645)</f>
        <v>159.22311389996113</v>
      </c>
      <c r="G18" s="1">
        <f t="shared" si="3"/>
        <v>0.05335470574765285</v>
      </c>
      <c r="H18" s="17">
        <f>Intra!H18+Inter!H18+Foreign!H18</f>
        <v>189</v>
      </c>
      <c r="I18" s="18">
        <f>((SQRT((Intra!I18/1.645)^2+(Inter!I18/1.645)^2+(Foreign!I18/1.645)^2))*1.645)</f>
        <v>368.95121628746534</v>
      </c>
      <c r="K18" s="21"/>
    </row>
    <row r="19" spans="1:11" s="2" customFormat="1" ht="14.25">
      <c r="A19" s="43" t="s">
        <v>16</v>
      </c>
      <c r="B19" s="9">
        <f>Intra!B19+Inter!B19+Foreign!B19</f>
        <v>118</v>
      </c>
      <c r="C19" s="10">
        <f>((SQRT((Intra!C19/1.645)^2+(Inter!C19/1.645)^2+(Foreign!C19/1.645)^2))*1.645)</f>
        <v>162</v>
      </c>
      <c r="D19" s="11">
        <f t="shared" si="2"/>
        <v>0.014669318746892094</v>
      </c>
      <c r="E19" s="9">
        <f>Intra!E19+Inter!E19+Foreign!E19</f>
        <v>510</v>
      </c>
      <c r="F19" s="10">
        <f>((SQRT((Intra!F19/1.645)^2+(Inter!F19/1.645)^2+(Foreign!F19/1.645)^2))*1.645)</f>
        <v>364.0329655402104</v>
      </c>
      <c r="G19" s="1">
        <f t="shared" si="3"/>
        <v>0.11678497824593542</v>
      </c>
      <c r="H19" s="17">
        <f>Intra!H19+Inter!H19+Foreign!H19</f>
        <v>-392</v>
      </c>
      <c r="I19" s="18">
        <f>((SQRT((Intra!I19/1.645)^2+(Inter!I19/1.645)^2+(Foreign!I19/1.645)^2))*1.645)</f>
        <v>398.45200463794885</v>
      </c>
      <c r="K19" s="21"/>
    </row>
    <row r="20" spans="1:11" s="2" customFormat="1" ht="14.25">
      <c r="A20" s="43" t="s">
        <v>17</v>
      </c>
      <c r="B20" s="9">
        <f>Intra!B20+Inter!B20+Foreign!B20</f>
        <v>736</v>
      </c>
      <c r="C20" s="10">
        <f>((SQRT((Intra!C20/1.645)^2+(Inter!C20/1.645)^2+(Foreign!C20/1.645)^2))*1.645)</f>
        <v>331.3366867704209</v>
      </c>
      <c r="D20" s="11">
        <f t="shared" si="2"/>
        <v>0.09149676777722526</v>
      </c>
      <c r="E20" s="9">
        <f>Intra!E20+Inter!E20+Foreign!E20</f>
        <v>535</v>
      </c>
      <c r="F20" s="10">
        <f>((SQRT((Intra!F20/1.645)^2+(Inter!F20/1.645)^2+(Foreign!F20/1.645)^2))*1.645)</f>
        <v>273.8046749053054</v>
      </c>
      <c r="G20" s="1">
        <f t="shared" si="3"/>
        <v>0.1225097320815205</v>
      </c>
      <c r="H20" s="17">
        <f>Intra!H20+Inter!H20+Foreign!H20</f>
        <v>201</v>
      </c>
      <c r="I20" s="18">
        <f>((SQRT((Intra!I20/1.645)^2+(Inter!I20/1.645)^2+(Foreign!I20/1.645)^2))*1.645)</f>
        <v>429.8290357805066</v>
      </c>
      <c r="K20" s="21"/>
    </row>
    <row r="21" spans="1:11" s="2" customFormat="1" ht="14.25">
      <c r="A21" s="43" t="s">
        <v>18</v>
      </c>
      <c r="B21" s="9">
        <f>Intra!B21+Inter!B21+Foreign!B21</f>
        <v>1384</v>
      </c>
      <c r="C21" s="10">
        <f>((SQRT((Intra!C21/1.645)^2+(Inter!C21/1.645)^2+(Foreign!C21/1.645)^2))*1.645)</f>
        <v>461.95346085942475</v>
      </c>
      <c r="D21" s="11">
        <f t="shared" si="2"/>
        <v>0.1720537046245649</v>
      </c>
      <c r="E21" s="9">
        <f>Intra!E21+Inter!E21+Foreign!E21</f>
        <v>890</v>
      </c>
      <c r="F21" s="10">
        <f>((SQRT((Intra!F21/1.645)^2+(Inter!F21/1.645)^2+(Foreign!F21/1.645)^2))*1.645)</f>
        <v>370.40113390755164</v>
      </c>
      <c r="G21" s="1">
        <f t="shared" si="3"/>
        <v>0.2038012365468285</v>
      </c>
      <c r="H21" s="17">
        <f>Intra!H21+Inter!H21+Foreign!H21</f>
        <v>494</v>
      </c>
      <c r="I21" s="18">
        <f>((SQRT((Intra!I21/1.645)^2+(Inter!I21/1.645)^2+(Foreign!I21/1.645)^2))*1.645)</f>
        <v>592.1131648595563</v>
      </c>
      <c r="K21" s="21"/>
    </row>
    <row r="22" spans="1:11" s="2" customFormat="1" ht="14.25">
      <c r="A22" s="43" t="s">
        <v>19</v>
      </c>
      <c r="B22" s="9">
        <f>Intra!B22+Inter!B22+Foreign!B22</f>
        <v>1595</v>
      </c>
      <c r="C22" s="10">
        <f>((SQRT((Intra!C22/1.645)^2+(Inter!C22/1.645)^2+(Foreign!C22/1.645)^2))*1.645)</f>
        <v>685.9256519477894</v>
      </c>
      <c r="D22" s="11">
        <f t="shared" si="2"/>
        <v>0.19828443560417702</v>
      </c>
      <c r="E22" s="9">
        <f>Intra!E22+Inter!E22+Foreign!E22</f>
        <v>756</v>
      </c>
      <c r="F22" s="10">
        <f>((SQRT((Intra!F22/1.645)^2+(Inter!F22/1.645)^2+(Foreign!F22/1.645)^2))*1.645)</f>
        <v>395.88003233302885</v>
      </c>
      <c r="G22" s="1">
        <f t="shared" si="3"/>
        <v>0.1731165559880925</v>
      </c>
      <c r="H22" s="17">
        <f>Intra!H22+Inter!H22+Foreign!H22</f>
        <v>839</v>
      </c>
      <c r="I22" s="18">
        <f>((SQRT((Intra!I22/1.645)^2+(Inter!I22/1.645)^2+(Foreign!I22/1.645)^2))*1.645)</f>
        <v>791.9690650524174</v>
      </c>
      <c r="K22" s="21"/>
    </row>
    <row r="23" spans="1:11" s="2" customFormat="1" ht="14.25">
      <c r="A23" s="43" t="s">
        <v>20</v>
      </c>
      <c r="B23" s="9">
        <f>Intra!B23+Inter!B23+Foreign!B23</f>
        <v>2073</v>
      </c>
      <c r="C23" s="10">
        <f>((SQRT((Intra!C23/1.645)^2+(Inter!C23/1.645)^2+(Foreign!C23/1.645)^2))*1.645)</f>
        <v>596.7260678066611</v>
      </c>
      <c r="D23" s="11">
        <f t="shared" si="2"/>
        <v>0.2577076081551467</v>
      </c>
      <c r="E23" s="9">
        <f>Intra!E23+Inter!E23+Foreign!E23</f>
        <v>878</v>
      </c>
      <c r="F23" s="10">
        <f>((SQRT((Intra!F23/1.645)^2+(Inter!F23/1.645)^2+(Foreign!F23/1.645)^2))*1.645)</f>
        <v>368.98238440337497</v>
      </c>
      <c r="G23" s="1">
        <f t="shared" si="3"/>
        <v>0.20105335470574764</v>
      </c>
      <c r="H23" s="17">
        <f>Intra!H23+Inter!H23+Foreign!H23</f>
        <v>1195</v>
      </c>
      <c r="I23" s="18">
        <f>((SQRT((Intra!I23/1.645)^2+(Inter!I23/1.645)^2+(Foreign!I23/1.645)^2))*1.645)</f>
        <v>701.5910489736881</v>
      </c>
      <c r="K23" s="21"/>
    </row>
    <row r="24" spans="1:11" s="2" customFormat="1" ht="14.25">
      <c r="A24" s="43" t="s">
        <v>21</v>
      </c>
      <c r="B24" s="9">
        <f>Intra!B24+Inter!B24+Foreign!B24</f>
        <v>1533</v>
      </c>
      <c r="C24" s="10">
        <f>((SQRT((Intra!C24/1.645)^2+(Inter!C24/1.645)^2+(Foreign!C24/1.645)^2))*1.645)</f>
        <v>355.5348084224666</v>
      </c>
      <c r="D24" s="11">
        <f t="shared" si="2"/>
        <v>0.19057682744903034</v>
      </c>
      <c r="E24" s="9">
        <f>Intra!E24+Inter!E24+Foreign!E24</f>
        <v>447</v>
      </c>
      <c r="F24" s="10">
        <f>((SQRT((Intra!F24/1.645)^2+(Inter!F24/1.645)^2+(Foreign!F24/1.645)^2))*1.645)</f>
        <v>195.25624189766637</v>
      </c>
      <c r="G24" s="1">
        <f t="shared" si="3"/>
        <v>0.10235859858026104</v>
      </c>
      <c r="H24" s="17">
        <f>Intra!H24+Inter!H24+Foreign!H24</f>
        <v>1086</v>
      </c>
      <c r="I24" s="18">
        <f>((SQRT((Intra!I24/1.645)^2+(Inter!I24/1.645)^2+(Foreign!I24/1.645)^2))*1.645)</f>
        <v>405.6229776528939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6707</v>
      </c>
      <c r="C27" s="10">
        <f>((SQRT((Intra!C27/1.645)^2+(Inter!C27/1.645)^2+(Foreign!C27/1.645)^2))*1.645)</f>
        <v>692.366232567707</v>
      </c>
      <c r="D27" s="11">
        <f>B27/B$27</f>
        <v>1</v>
      </c>
      <c r="E27" s="9">
        <f>Intra!E27+Inter!E27+Foreign!E27</f>
        <v>4283</v>
      </c>
      <c r="F27" s="10">
        <f>((SQRT((Intra!F27/1.645)^2+(Inter!F27/1.645)^2+(Foreign!F27/1.645)^2))*1.645)</f>
        <v>520.9117007708696</v>
      </c>
      <c r="G27" s="1">
        <f>E27/E$27</f>
        <v>1</v>
      </c>
      <c r="H27" s="17">
        <f>Intra!H27+Inter!H27+Foreign!H27</f>
        <v>2424</v>
      </c>
      <c r="I27" s="18">
        <f>((SQRT((Intra!I27/1.645)^2+(Inter!I27/1.645)^2+(Foreign!I27/1.645)^2))*1.645)</f>
        <v>866.4409962599877</v>
      </c>
      <c r="K27" s="21"/>
    </row>
    <row r="28" spans="1:11" ht="14.25">
      <c r="A28" s="43" t="s">
        <v>22</v>
      </c>
      <c r="B28" s="9">
        <f>Intra!B28+Inter!B28+Foreign!B28</f>
        <v>700</v>
      </c>
      <c r="C28" s="10">
        <f>((SQRT((Intra!C28/1.645)^2+(Inter!C28/1.645)^2+(Foreign!C28/1.645)^2))*1.645)</f>
        <v>222.28810134597848</v>
      </c>
      <c r="D28" s="11">
        <f aca="true" t="shared" si="4" ref="D28:D36">B28/B$27</f>
        <v>0.10436857015058894</v>
      </c>
      <c r="E28" s="9">
        <f>Intra!E28+Inter!E28+Foreign!E28</f>
        <v>593</v>
      </c>
      <c r="F28" s="10">
        <f>((SQRT((Intra!F28/1.645)^2+(Inter!F28/1.645)^2+(Foreign!F28/1.645)^2))*1.645)</f>
        <v>189.62331080328704</v>
      </c>
      <c r="G28" s="1">
        <f aca="true" t="shared" si="5" ref="G28:G36">E28/E$27</f>
        <v>0.13845435442446882</v>
      </c>
      <c r="H28" s="17">
        <f>Intra!H28+Inter!H28+Foreign!H28</f>
        <v>107</v>
      </c>
      <c r="I28" s="18">
        <f>((SQRT((Intra!I28/1.645)^2+(Inter!I28/1.645)^2+(Foreign!I28/1.645)^2))*1.645)</f>
        <v>292.17973920174546</v>
      </c>
      <c r="K28" s="21"/>
    </row>
    <row r="29" spans="1:11" ht="14.25">
      <c r="A29" s="43" t="s">
        <v>23</v>
      </c>
      <c r="B29" s="9">
        <f>Intra!B29+Inter!B29+Foreign!B29</f>
        <v>903</v>
      </c>
      <c r="C29" s="10">
        <f>((SQRT((Intra!C29/1.645)^2+(Inter!C29/1.645)^2+(Foreign!C29/1.645)^2))*1.645)</f>
        <v>231.73691980347024</v>
      </c>
      <c r="D29" s="11">
        <f t="shared" si="4"/>
        <v>0.13463545549425973</v>
      </c>
      <c r="E29" s="9">
        <f>Intra!E29+Inter!E29+Foreign!E29</f>
        <v>950</v>
      </c>
      <c r="F29" s="10">
        <f>((SQRT((Intra!F29/1.645)^2+(Inter!F29/1.645)^2+(Foreign!F29/1.645)^2))*1.645)</f>
        <v>251.32051249350897</v>
      </c>
      <c r="G29" s="1">
        <f t="shared" si="5"/>
        <v>0.22180714452486575</v>
      </c>
      <c r="H29" s="17">
        <f>Intra!H29+Inter!H29+Foreign!H29</f>
        <v>-47</v>
      </c>
      <c r="I29" s="18">
        <f>((SQRT((Intra!I29/1.645)^2+(Inter!I29/1.645)^2+(Foreign!I29/1.645)^2))*1.645)</f>
        <v>341.85376990754395</v>
      </c>
      <c r="K29" s="21"/>
    </row>
    <row r="30" spans="1:11" ht="14.25">
      <c r="A30" s="43" t="s">
        <v>14</v>
      </c>
      <c r="B30" s="9">
        <f>Intra!B30+Inter!B30+Foreign!B30</f>
        <v>482</v>
      </c>
      <c r="C30" s="10">
        <f>((SQRT((Intra!C30/1.645)^2+(Inter!C30/1.645)^2+(Foreign!C30/1.645)^2))*1.645)</f>
        <v>189.1084345025361</v>
      </c>
      <c r="D30" s="11">
        <f t="shared" si="4"/>
        <v>0.07186521544654838</v>
      </c>
      <c r="E30" s="9">
        <f>Intra!E30+Inter!E30+Foreign!E30</f>
        <v>161</v>
      </c>
      <c r="F30" s="10">
        <f>((SQRT((Intra!F30/1.645)^2+(Inter!F30/1.645)^2+(Foreign!F30/1.645)^2))*1.645)</f>
        <v>81.39410298049853</v>
      </c>
      <c r="G30" s="1">
        <f t="shared" si="5"/>
        <v>0.03759047396684567</v>
      </c>
      <c r="H30" s="17">
        <f>Intra!H30+Inter!H30+Foreign!H30</f>
        <v>321</v>
      </c>
      <c r="I30" s="18">
        <f>((SQRT((Intra!I30/1.645)^2+(Inter!I30/1.645)^2+(Foreign!I30/1.645)^2))*1.645)</f>
        <v>205.88103360921812</v>
      </c>
      <c r="K30" s="21"/>
    </row>
    <row r="31" spans="1:11" s="2" customFormat="1" ht="14.25">
      <c r="A31" s="43" t="s">
        <v>15</v>
      </c>
      <c r="B31" s="9">
        <f>Intra!B31+Inter!B31+Foreign!B31</f>
        <v>569</v>
      </c>
      <c r="C31" s="10">
        <f>((SQRT((Intra!C31/1.645)^2+(Inter!C31/1.645)^2+(Foreign!C31/1.645)^2))*1.645)</f>
        <v>172.00290695217913</v>
      </c>
      <c r="D31" s="11">
        <f t="shared" si="4"/>
        <v>0.08483673773669301</v>
      </c>
      <c r="E31" s="9">
        <f>Intra!E31+Inter!E31+Foreign!E31</f>
        <v>470</v>
      </c>
      <c r="F31" s="10">
        <f>((SQRT((Intra!F31/1.645)^2+(Inter!F31/1.645)^2+(Foreign!F31/1.645)^2))*1.645)</f>
        <v>200.1424492705133</v>
      </c>
      <c r="G31" s="1">
        <f t="shared" si="5"/>
        <v>0.10973616623861779</v>
      </c>
      <c r="H31" s="17">
        <f>Intra!H31+Inter!H31+Foreign!H31</f>
        <v>99</v>
      </c>
      <c r="I31" s="18">
        <f>((SQRT((Intra!I31/1.645)^2+(Inter!I31/1.645)^2+(Foreign!I31/1.645)^2))*1.645)</f>
        <v>263.897707454991</v>
      </c>
      <c r="K31" s="21"/>
    </row>
    <row r="32" spans="1:11" s="2" customFormat="1" ht="14.25">
      <c r="A32" s="43" t="s">
        <v>16</v>
      </c>
      <c r="B32" s="9">
        <f>Intra!B32+Inter!B32+Foreign!B32</f>
        <v>1049</v>
      </c>
      <c r="C32" s="10">
        <f>((SQRT((Intra!C32/1.645)^2+(Inter!C32/1.645)^2+(Foreign!C32/1.645)^2))*1.645)</f>
        <v>339.2123228893667</v>
      </c>
      <c r="D32" s="11">
        <f t="shared" si="4"/>
        <v>0.15640375726852543</v>
      </c>
      <c r="E32" s="9">
        <f>Intra!E32+Inter!E32+Foreign!E32</f>
        <v>498</v>
      </c>
      <c r="F32" s="10">
        <f>((SQRT((Intra!F32/1.645)^2+(Inter!F32/1.645)^2+(Foreign!F32/1.645)^2))*1.645)</f>
        <v>173.66634676873926</v>
      </c>
      <c r="G32" s="1">
        <f t="shared" si="5"/>
        <v>0.11627363997198226</v>
      </c>
      <c r="H32" s="17">
        <f>Intra!H32+Inter!H32+Foreign!H32</f>
        <v>551</v>
      </c>
      <c r="I32" s="18">
        <f>((SQRT((Intra!I32/1.645)^2+(Inter!I32/1.645)^2+(Foreign!I32/1.645)^2))*1.645)</f>
        <v>381.08398024582453</v>
      </c>
      <c r="K32" s="21"/>
    </row>
    <row r="33" spans="1:11" s="2" customFormat="1" ht="14.25">
      <c r="A33" s="43" t="s">
        <v>17</v>
      </c>
      <c r="B33" s="9">
        <f>Intra!B33+Inter!B33+Foreign!B33</f>
        <v>1077</v>
      </c>
      <c r="C33" s="10">
        <f>((SQRT((Intra!C33/1.645)^2+(Inter!C33/1.645)^2+(Foreign!C33/1.645)^2))*1.645)</f>
        <v>262.7470266244701</v>
      </c>
      <c r="D33" s="11">
        <f t="shared" si="4"/>
        <v>0.160578500074549</v>
      </c>
      <c r="E33" s="9">
        <f>Intra!E33+Inter!E33+Foreign!E33</f>
        <v>555</v>
      </c>
      <c r="F33" s="10">
        <f>((SQRT((Intra!F33/1.645)^2+(Inter!F33/1.645)^2+(Foreign!F33/1.645)^2))*1.645)</f>
        <v>187.80042598460736</v>
      </c>
      <c r="G33" s="1">
        <f t="shared" si="5"/>
        <v>0.1295820686434742</v>
      </c>
      <c r="H33" s="17">
        <f>Intra!H33+Inter!H33+Foreign!H33</f>
        <v>522</v>
      </c>
      <c r="I33" s="18">
        <f>((SQRT((Intra!I33/1.645)^2+(Inter!I33/1.645)^2+(Foreign!I33/1.645)^2))*1.645)</f>
        <v>322.96284616035945</v>
      </c>
      <c r="K33" s="21"/>
    </row>
    <row r="34" spans="1:11" s="2" customFormat="1" ht="14.25">
      <c r="A34" s="43" t="s">
        <v>24</v>
      </c>
      <c r="B34" s="9">
        <f>Intra!B34+Inter!B34+Foreign!B34</f>
        <v>869</v>
      </c>
      <c r="C34" s="10">
        <f>((SQRT((Intra!C34/1.645)^2+(Inter!C34/1.645)^2+(Foreign!C34/1.645)^2))*1.645)</f>
        <v>233.3109513074772</v>
      </c>
      <c r="D34" s="11">
        <f t="shared" si="4"/>
        <v>0.12956612494408826</v>
      </c>
      <c r="E34" s="9">
        <f>Intra!E34+Inter!E34+Foreign!E34</f>
        <v>314</v>
      </c>
      <c r="F34" s="10">
        <f>((SQRT((Intra!F34/1.645)^2+(Inter!F34/1.645)^2+(Foreign!F34/1.645)^2))*1.645)</f>
        <v>127.47548783981962</v>
      </c>
      <c r="G34" s="1">
        <f t="shared" si="5"/>
        <v>0.0733130982955872</v>
      </c>
      <c r="H34" s="17">
        <f>Intra!H34+Inter!H34+Foreign!H34</f>
        <v>555</v>
      </c>
      <c r="I34" s="18">
        <f>((SQRT((Intra!I34/1.645)^2+(Inter!I34/1.645)^2+(Foreign!I34/1.645)^2))*1.645)</f>
        <v>265.86462720715593</v>
      </c>
      <c r="K34" s="21"/>
    </row>
    <row r="35" spans="1:11" s="2" customFormat="1" ht="14.25">
      <c r="A35" s="43" t="s">
        <v>25</v>
      </c>
      <c r="B35" s="9">
        <f>Intra!B35+Inter!B35+Foreign!B35</f>
        <v>289</v>
      </c>
      <c r="C35" s="10">
        <f>((SQRT((Intra!C35/1.645)^2+(Inter!C35/1.645)^2+(Foreign!C35/1.645)^2))*1.645)</f>
        <v>138.5099274420429</v>
      </c>
      <c r="D35" s="11">
        <f t="shared" si="4"/>
        <v>0.04308930967645743</v>
      </c>
      <c r="E35" s="9">
        <f>Intra!E35+Inter!E35+Foreign!E35</f>
        <v>297</v>
      </c>
      <c r="F35" s="10">
        <f>((SQRT((Intra!F35/1.645)^2+(Inter!F35/1.645)^2+(Foreign!F35/1.645)^2))*1.645)</f>
        <v>134.73678042761745</v>
      </c>
      <c r="G35" s="1">
        <f t="shared" si="5"/>
        <v>0.06934391781461592</v>
      </c>
      <c r="H35" s="17">
        <f>Intra!H35+Inter!H35+Foreign!H35</f>
        <v>-8</v>
      </c>
      <c r="I35" s="18">
        <f>((SQRT((Intra!I35/1.645)^2+(Inter!I35/1.645)^2+(Foreign!I35/1.645)^2))*1.645)</f>
        <v>193.23301995259507</v>
      </c>
      <c r="K35" s="21"/>
    </row>
    <row r="36" spans="1:11" s="2" customFormat="1" ht="14.25">
      <c r="A36" s="43" t="s">
        <v>26</v>
      </c>
      <c r="B36" s="9">
        <f>Intra!B36+Inter!B36+Foreign!B36</f>
        <v>769</v>
      </c>
      <c r="C36" s="10">
        <f>((SQRT((Intra!C36/1.645)^2+(Inter!C36/1.645)^2+(Foreign!C36/1.645)^2))*1.645)</f>
        <v>231</v>
      </c>
      <c r="D36" s="11">
        <f t="shared" si="4"/>
        <v>0.11465632920828984</v>
      </c>
      <c r="E36" s="9">
        <f>Intra!E36+Inter!E36+Foreign!E36</f>
        <v>445</v>
      </c>
      <c r="F36" s="10">
        <f>((SQRT((Intra!F36/1.645)^2+(Inter!F36/1.645)^2+(Foreign!F36/1.645)^2))*1.645)</f>
        <v>160.89748288895012</v>
      </c>
      <c r="G36" s="1">
        <f t="shared" si="5"/>
        <v>0.10389913611954238</v>
      </c>
      <c r="H36" s="17">
        <f>Intra!H36+Inter!H36+Foreign!H36</f>
        <v>324</v>
      </c>
      <c r="I36" s="18">
        <f>((SQRT((Intra!I36/1.645)^2+(Inter!I36/1.645)^2+(Foreign!I36/1.645)^2))*1.645)</f>
        <v>281.5119890874987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19">
        <v>2908</v>
      </c>
      <c r="C7" s="19">
        <v>451</v>
      </c>
      <c r="D7" s="11">
        <f aca="true" t="shared" si="0" ref="D7:D12">B7/B$7</f>
        <v>1</v>
      </c>
      <c r="E7" s="9">
        <v>1757</v>
      </c>
      <c r="F7" s="10">
        <v>344</v>
      </c>
      <c r="G7" s="1">
        <f aca="true" t="shared" si="1" ref="G7:G12">E7/E$7</f>
        <v>1</v>
      </c>
      <c r="H7" s="17">
        <f aca="true" t="shared" si="2" ref="H7:H12">B7-E7</f>
        <v>1151</v>
      </c>
      <c r="I7" s="18">
        <f aca="true" t="shared" si="3" ref="I7:I12">((SQRT((C7/1.645)^2+(F7/1.645)^2)))*1.645</f>
        <v>567.2186527257369</v>
      </c>
    </row>
    <row r="8" spans="1:9" ht="14.25">
      <c r="A8" s="37" t="s">
        <v>8</v>
      </c>
      <c r="B8" s="19">
        <v>261</v>
      </c>
      <c r="C8" s="19">
        <v>95</v>
      </c>
      <c r="D8" s="11">
        <f t="shared" si="0"/>
        <v>0.08975240715268226</v>
      </c>
      <c r="E8" s="9">
        <v>224</v>
      </c>
      <c r="F8" s="10">
        <v>94</v>
      </c>
      <c r="G8" s="1">
        <f t="shared" si="1"/>
        <v>0.12749003984063745</v>
      </c>
      <c r="H8" s="17">
        <f t="shared" si="2"/>
        <v>37</v>
      </c>
      <c r="I8" s="18">
        <f t="shared" si="3"/>
        <v>133.64505228402584</v>
      </c>
    </row>
    <row r="9" spans="1:9" ht="14.25">
      <c r="A9" s="37" t="s">
        <v>9</v>
      </c>
      <c r="B9" s="9">
        <v>951</v>
      </c>
      <c r="C9" s="10">
        <v>266</v>
      </c>
      <c r="D9" s="11">
        <f t="shared" si="0"/>
        <v>0.3270288858321871</v>
      </c>
      <c r="E9" s="9">
        <v>457</v>
      </c>
      <c r="F9" s="10">
        <v>180</v>
      </c>
      <c r="G9" s="1">
        <f t="shared" si="1"/>
        <v>0.26010244735344334</v>
      </c>
      <c r="H9" s="17">
        <f t="shared" si="2"/>
        <v>494</v>
      </c>
      <c r="I9" s="18">
        <f t="shared" si="3"/>
        <v>321.1790777743781</v>
      </c>
    </row>
    <row r="10" spans="1:9" ht="14.25">
      <c r="A10" s="37" t="s">
        <v>10</v>
      </c>
      <c r="B10" s="19">
        <v>984</v>
      </c>
      <c r="C10" s="19">
        <v>240</v>
      </c>
      <c r="D10" s="11">
        <f t="shared" si="0"/>
        <v>0.33837689133425036</v>
      </c>
      <c r="E10" s="9">
        <v>685</v>
      </c>
      <c r="F10" s="10">
        <v>218</v>
      </c>
      <c r="G10" s="1">
        <f t="shared" si="1"/>
        <v>0.3898690950483779</v>
      </c>
      <c r="H10" s="17">
        <f t="shared" si="2"/>
        <v>299</v>
      </c>
      <c r="I10" s="18">
        <f t="shared" si="3"/>
        <v>324.22831461795556</v>
      </c>
    </row>
    <row r="11" spans="1:9" ht="14.25">
      <c r="A11" s="37" t="s">
        <v>11</v>
      </c>
      <c r="B11" s="9">
        <v>442</v>
      </c>
      <c r="C11" s="10">
        <v>209</v>
      </c>
      <c r="D11" s="11">
        <f t="shared" si="0"/>
        <v>0.15199449793672629</v>
      </c>
      <c r="E11" s="9">
        <v>261</v>
      </c>
      <c r="F11" s="10">
        <v>142</v>
      </c>
      <c r="G11" s="1">
        <f t="shared" si="1"/>
        <v>0.1485486624928856</v>
      </c>
      <c r="H11" s="17">
        <f t="shared" si="2"/>
        <v>181</v>
      </c>
      <c r="I11" s="18">
        <f t="shared" si="3"/>
        <v>252.67568145747623</v>
      </c>
    </row>
    <row r="12" spans="1:9" ht="14.25">
      <c r="A12" s="37" t="s">
        <v>12</v>
      </c>
      <c r="B12" s="9">
        <v>270</v>
      </c>
      <c r="C12" s="10">
        <v>149</v>
      </c>
      <c r="D12" s="11">
        <f t="shared" si="0"/>
        <v>0.09284731774415406</v>
      </c>
      <c r="E12" s="9">
        <v>130</v>
      </c>
      <c r="F12" s="10">
        <v>99</v>
      </c>
      <c r="G12" s="1">
        <f t="shared" si="1"/>
        <v>0.07398975526465566</v>
      </c>
      <c r="H12" s="17">
        <f t="shared" si="2"/>
        <v>140</v>
      </c>
      <c r="I12" s="18">
        <f t="shared" si="3"/>
        <v>178.89102828258325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4459</v>
      </c>
      <c r="C15" s="10">
        <v>966</v>
      </c>
      <c r="D15" s="11">
        <f>B15/B$15</f>
        <v>1</v>
      </c>
      <c r="E15" s="9">
        <v>3228</v>
      </c>
      <c r="F15" s="10">
        <v>756</v>
      </c>
      <c r="G15" s="1">
        <f>E15/E$15</f>
        <v>1</v>
      </c>
      <c r="H15" s="17">
        <f>B15-E15</f>
        <v>1231</v>
      </c>
      <c r="I15" s="18">
        <f aca="true" t="shared" si="4" ref="I15:I24">((SQRT((C15/1.645)^2+(F15/1.645)^2)))*1.645</f>
        <v>1226.6588767868595</v>
      </c>
    </row>
    <row r="16" spans="1:9" ht="14.25">
      <c r="A16" s="37" t="s">
        <v>13</v>
      </c>
      <c r="B16" s="9">
        <v>53</v>
      </c>
      <c r="C16" s="10">
        <v>49</v>
      </c>
      <c r="D16" s="11">
        <f aca="true" t="shared" si="5" ref="D16:D24">B16/B$15</f>
        <v>0.011886073110562907</v>
      </c>
      <c r="E16" s="9">
        <v>49</v>
      </c>
      <c r="F16" s="10">
        <v>57</v>
      </c>
      <c r="G16" s="1">
        <f aca="true" t="shared" si="6" ref="G16:G24">E16/E$15</f>
        <v>0.015179677819083023</v>
      </c>
      <c r="H16" s="17">
        <f aca="true" t="shared" si="7" ref="H16:H24">B16-E16</f>
        <v>4</v>
      </c>
      <c r="I16" s="18">
        <f t="shared" si="4"/>
        <v>75.16648189186455</v>
      </c>
    </row>
    <row r="17" spans="1:9" ht="14.25">
      <c r="A17" s="37" t="s">
        <v>14</v>
      </c>
      <c r="B17" s="9">
        <v>103</v>
      </c>
      <c r="C17" s="10">
        <v>97</v>
      </c>
      <c r="D17" s="11">
        <f t="shared" si="5"/>
        <v>0.023099349629961876</v>
      </c>
      <c r="E17" s="9">
        <v>28</v>
      </c>
      <c r="F17" s="10">
        <v>43</v>
      </c>
      <c r="G17" s="1">
        <f t="shared" si="6"/>
        <v>0.008674101610904586</v>
      </c>
      <c r="H17" s="17">
        <f t="shared" si="7"/>
        <v>75</v>
      </c>
      <c r="I17" s="18">
        <f t="shared" si="4"/>
        <v>106.10372283760829</v>
      </c>
    </row>
    <row r="18" spans="1:9" ht="14.25">
      <c r="A18" s="37" t="s">
        <v>15</v>
      </c>
      <c r="B18" s="9">
        <v>297</v>
      </c>
      <c r="C18" s="10">
        <v>278</v>
      </c>
      <c r="D18" s="11">
        <f t="shared" si="5"/>
        <v>0.06660686252522988</v>
      </c>
      <c r="E18" s="9">
        <v>160</v>
      </c>
      <c r="F18" s="10">
        <v>134</v>
      </c>
      <c r="G18" s="1">
        <f t="shared" si="6"/>
        <v>0.04956629491945477</v>
      </c>
      <c r="H18" s="17">
        <f t="shared" si="7"/>
        <v>137</v>
      </c>
      <c r="I18" s="18">
        <f t="shared" si="4"/>
        <v>308.6097859757529</v>
      </c>
    </row>
    <row r="19" spans="1:9" ht="14.25">
      <c r="A19" s="37" t="s">
        <v>16</v>
      </c>
      <c r="B19" s="9">
        <v>118</v>
      </c>
      <c r="C19" s="10">
        <v>162</v>
      </c>
      <c r="D19" s="11">
        <f t="shared" si="5"/>
        <v>0.026463332585781565</v>
      </c>
      <c r="E19" s="9">
        <v>450</v>
      </c>
      <c r="F19" s="10">
        <v>358</v>
      </c>
      <c r="G19" s="1">
        <f t="shared" si="6"/>
        <v>0.13940520446096655</v>
      </c>
      <c r="H19" s="17">
        <f t="shared" si="7"/>
        <v>-332</v>
      </c>
      <c r="I19" s="18">
        <f t="shared" si="4"/>
        <v>392.9478336878828</v>
      </c>
    </row>
    <row r="20" spans="1:9" ht="14.25">
      <c r="A20" s="37" t="s">
        <v>17</v>
      </c>
      <c r="B20" s="9">
        <v>267</v>
      </c>
      <c r="C20" s="10">
        <v>238</v>
      </c>
      <c r="D20" s="11">
        <f t="shared" si="5"/>
        <v>0.05987889661359049</v>
      </c>
      <c r="E20" s="9">
        <v>280</v>
      </c>
      <c r="F20" s="10">
        <v>163</v>
      </c>
      <c r="G20" s="1">
        <f t="shared" si="6"/>
        <v>0.08674101610904585</v>
      </c>
      <c r="H20" s="17">
        <f t="shared" si="7"/>
        <v>-13</v>
      </c>
      <c r="I20" s="18">
        <f t="shared" si="4"/>
        <v>288.46663585239804</v>
      </c>
    </row>
    <row r="21" spans="1:9" ht="14.25">
      <c r="A21" s="37" t="s">
        <v>18</v>
      </c>
      <c r="B21" s="9">
        <v>763</v>
      </c>
      <c r="C21" s="10">
        <v>314</v>
      </c>
      <c r="D21" s="11">
        <f t="shared" si="5"/>
        <v>0.17111459968602827</v>
      </c>
      <c r="E21" s="9">
        <v>710</v>
      </c>
      <c r="F21" s="10">
        <v>354</v>
      </c>
      <c r="G21" s="1">
        <f t="shared" si="6"/>
        <v>0.21995043370508055</v>
      </c>
      <c r="H21" s="17">
        <f t="shared" si="7"/>
        <v>53</v>
      </c>
      <c r="I21" s="18">
        <f t="shared" si="4"/>
        <v>473.19340654747083</v>
      </c>
    </row>
    <row r="22" spans="1:9" ht="14.25">
      <c r="A22" s="37" t="s">
        <v>19</v>
      </c>
      <c r="B22" s="9">
        <v>1144</v>
      </c>
      <c r="C22" s="10">
        <v>657</v>
      </c>
      <c r="D22" s="11">
        <f t="shared" si="5"/>
        <v>0.2565597667638484</v>
      </c>
      <c r="E22" s="9">
        <v>634</v>
      </c>
      <c r="F22" s="10">
        <v>380</v>
      </c>
      <c r="G22" s="1">
        <f t="shared" si="6"/>
        <v>0.19640644361833953</v>
      </c>
      <c r="H22" s="17">
        <f t="shared" si="7"/>
        <v>510</v>
      </c>
      <c r="I22" s="18">
        <f t="shared" si="4"/>
        <v>758.9789193383436</v>
      </c>
    </row>
    <row r="23" spans="1:9" ht="14.25">
      <c r="A23" s="37" t="s">
        <v>20</v>
      </c>
      <c r="B23" s="9">
        <v>1034</v>
      </c>
      <c r="C23" s="10">
        <v>421</v>
      </c>
      <c r="D23" s="11">
        <f t="shared" si="5"/>
        <v>0.23189055842117068</v>
      </c>
      <c r="E23" s="9">
        <v>544</v>
      </c>
      <c r="F23" s="10">
        <v>302</v>
      </c>
      <c r="G23" s="1">
        <f t="shared" si="6"/>
        <v>0.16852540272614622</v>
      </c>
      <c r="H23" s="17">
        <f t="shared" si="7"/>
        <v>490</v>
      </c>
      <c r="I23" s="18">
        <f t="shared" si="4"/>
        <v>518.1167822026227</v>
      </c>
    </row>
    <row r="24" spans="1:9" ht="14.25">
      <c r="A24" s="37" t="s">
        <v>21</v>
      </c>
      <c r="B24" s="9">
        <v>680</v>
      </c>
      <c r="C24" s="10">
        <v>230</v>
      </c>
      <c r="D24" s="11">
        <f t="shared" si="5"/>
        <v>0.15250056066382597</v>
      </c>
      <c r="E24" s="9">
        <v>373</v>
      </c>
      <c r="F24" s="10">
        <v>179</v>
      </c>
      <c r="G24" s="1">
        <f t="shared" si="6"/>
        <v>0.11555142503097894</v>
      </c>
      <c r="H24" s="17">
        <f t="shared" si="7"/>
        <v>307</v>
      </c>
      <c r="I24" s="18">
        <f t="shared" si="4"/>
        <v>291.44639301250584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3784</v>
      </c>
      <c r="C27" s="10">
        <v>525</v>
      </c>
      <c r="D27" s="1">
        <f>B27/B$27</f>
        <v>1</v>
      </c>
      <c r="E27" s="9">
        <v>3061</v>
      </c>
      <c r="F27" s="10">
        <v>457</v>
      </c>
      <c r="G27" s="1">
        <f>E27/E$27</f>
        <v>1</v>
      </c>
      <c r="H27" s="17">
        <f>B27-E27</f>
        <v>723</v>
      </c>
      <c r="I27" s="18">
        <f>((SQRT((C27/1.645)^2+(F27/1.645)^2)))*1.645</f>
        <v>696.041665419535</v>
      </c>
    </row>
    <row r="28" spans="1:9" ht="14.25">
      <c r="A28" s="37" t="s">
        <v>22</v>
      </c>
      <c r="B28" s="9">
        <v>412</v>
      </c>
      <c r="C28" s="10">
        <v>184</v>
      </c>
      <c r="D28" s="1">
        <f aca="true" t="shared" si="8" ref="D28:D36">B28/B$27</f>
        <v>0.10887949260042283</v>
      </c>
      <c r="E28" s="9">
        <v>443</v>
      </c>
      <c r="F28" s="10">
        <v>169</v>
      </c>
      <c r="G28" s="1">
        <f aca="true" t="shared" si="9" ref="G28:G36">E28/E$27</f>
        <v>0.14472394642273767</v>
      </c>
      <c r="H28" s="17">
        <f>B28-E28</f>
        <v>-31</v>
      </c>
      <c r="I28" s="18">
        <f aca="true" t="shared" si="10" ref="I28:I36">((SQRT((C28/1.645)^2+(F28/1.645)^2)))*1.645</f>
        <v>249.83394485137524</v>
      </c>
    </row>
    <row r="29" spans="1:9" ht="14.25">
      <c r="A29" s="37" t="s">
        <v>23</v>
      </c>
      <c r="B29" s="9">
        <v>437</v>
      </c>
      <c r="C29" s="10">
        <v>170</v>
      </c>
      <c r="D29" s="1">
        <f t="shared" si="8"/>
        <v>0.1154862579281184</v>
      </c>
      <c r="E29" s="9">
        <v>728</v>
      </c>
      <c r="F29" s="10">
        <v>231</v>
      </c>
      <c r="G29" s="1">
        <f t="shared" si="9"/>
        <v>0.23783077425677884</v>
      </c>
      <c r="H29" s="17">
        <f aca="true" t="shared" si="11" ref="H29:H36">B29-E29</f>
        <v>-291</v>
      </c>
      <c r="I29" s="18">
        <f t="shared" si="10"/>
        <v>286.8117849740488</v>
      </c>
    </row>
    <row r="30" spans="1:9" ht="14.25">
      <c r="A30" s="37" t="s">
        <v>14</v>
      </c>
      <c r="B30" s="9">
        <v>245</v>
      </c>
      <c r="C30" s="10">
        <v>125</v>
      </c>
      <c r="D30" s="1">
        <f t="shared" si="8"/>
        <v>0.06474630021141649</v>
      </c>
      <c r="E30" s="9">
        <v>119</v>
      </c>
      <c r="F30" s="10">
        <v>73</v>
      </c>
      <c r="G30" s="1">
        <f t="shared" si="9"/>
        <v>0.03887618425351192</v>
      </c>
      <c r="H30" s="17">
        <f t="shared" si="11"/>
        <v>126</v>
      </c>
      <c r="I30" s="18">
        <f t="shared" si="10"/>
        <v>144.75496537252187</v>
      </c>
    </row>
    <row r="31" spans="1:9" ht="14.25">
      <c r="A31" s="37" t="s">
        <v>15</v>
      </c>
      <c r="B31" s="9">
        <v>334</v>
      </c>
      <c r="C31" s="10">
        <v>127</v>
      </c>
      <c r="D31" s="1">
        <f t="shared" si="8"/>
        <v>0.08826638477801269</v>
      </c>
      <c r="E31" s="9">
        <v>310</v>
      </c>
      <c r="F31" s="10">
        <v>171</v>
      </c>
      <c r="G31" s="1">
        <f t="shared" si="9"/>
        <v>0.10127409343351845</v>
      </c>
      <c r="H31" s="17">
        <f t="shared" si="11"/>
        <v>24</v>
      </c>
      <c r="I31" s="18">
        <f t="shared" si="10"/>
        <v>213.00234740490535</v>
      </c>
    </row>
    <row r="32" spans="1:9" ht="14.25">
      <c r="A32" s="37" t="s">
        <v>16</v>
      </c>
      <c r="B32" s="9">
        <v>655</v>
      </c>
      <c r="C32" s="10">
        <v>264</v>
      </c>
      <c r="D32" s="1">
        <f t="shared" si="8"/>
        <v>0.17309725158562367</v>
      </c>
      <c r="E32" s="9">
        <v>349</v>
      </c>
      <c r="F32" s="10">
        <v>152</v>
      </c>
      <c r="G32" s="1">
        <f t="shared" si="9"/>
        <v>0.11401502776870304</v>
      </c>
      <c r="H32" s="17">
        <f t="shared" si="11"/>
        <v>306</v>
      </c>
      <c r="I32" s="18">
        <f t="shared" si="10"/>
        <v>304.63092423455635</v>
      </c>
    </row>
    <row r="33" spans="1:9" ht="14.25">
      <c r="A33" s="37" t="s">
        <v>17</v>
      </c>
      <c r="B33" s="9">
        <v>580</v>
      </c>
      <c r="C33" s="10">
        <v>194</v>
      </c>
      <c r="D33" s="1">
        <f t="shared" si="8"/>
        <v>0.15327695560253699</v>
      </c>
      <c r="E33" s="9">
        <v>361</v>
      </c>
      <c r="F33" s="10">
        <v>150</v>
      </c>
      <c r="G33" s="1">
        <f t="shared" si="9"/>
        <v>0.11793531525645214</v>
      </c>
      <c r="H33" s="17">
        <f t="shared" si="11"/>
        <v>219</v>
      </c>
      <c r="I33" s="18">
        <f t="shared" si="10"/>
        <v>245.226425982193</v>
      </c>
    </row>
    <row r="34" spans="1:9" ht="14.25">
      <c r="A34" s="37" t="s">
        <v>24</v>
      </c>
      <c r="B34" s="9">
        <v>651</v>
      </c>
      <c r="C34" s="10">
        <v>203</v>
      </c>
      <c r="D34" s="1">
        <f t="shared" si="8"/>
        <v>0.1720401691331924</v>
      </c>
      <c r="E34" s="9">
        <v>226</v>
      </c>
      <c r="F34" s="10">
        <v>115</v>
      </c>
      <c r="G34" s="1">
        <f t="shared" si="9"/>
        <v>0.07383208101927474</v>
      </c>
      <c r="H34" s="17">
        <f t="shared" si="11"/>
        <v>425</v>
      </c>
      <c r="I34" s="18">
        <f t="shared" si="10"/>
        <v>233.3109513074772</v>
      </c>
    </row>
    <row r="35" spans="1:9" ht="14.25">
      <c r="A35" s="37" t="s">
        <v>25</v>
      </c>
      <c r="B35" s="9">
        <v>169</v>
      </c>
      <c r="C35" s="10">
        <v>110</v>
      </c>
      <c r="D35" s="1">
        <f t="shared" si="8"/>
        <v>0.04466173361522199</v>
      </c>
      <c r="E35" s="9">
        <v>251</v>
      </c>
      <c r="F35" s="10">
        <v>127</v>
      </c>
      <c r="G35" s="1">
        <f t="shared" si="9"/>
        <v>0.08199934661875204</v>
      </c>
      <c r="H35" s="17">
        <f t="shared" si="11"/>
        <v>-82</v>
      </c>
      <c r="I35" s="18">
        <f t="shared" si="10"/>
        <v>168.01488029338353</v>
      </c>
    </row>
    <row r="36" spans="1:9" ht="14.25">
      <c r="A36" s="37" t="s">
        <v>26</v>
      </c>
      <c r="B36" s="9">
        <v>301</v>
      </c>
      <c r="C36" s="10">
        <v>144</v>
      </c>
      <c r="D36" s="1">
        <f t="shared" si="8"/>
        <v>0.07954545454545454</v>
      </c>
      <c r="E36" s="9">
        <v>274</v>
      </c>
      <c r="F36" s="10">
        <v>132</v>
      </c>
      <c r="G36" s="1">
        <f t="shared" si="9"/>
        <v>0.08951323097027115</v>
      </c>
      <c r="H36" s="17">
        <f t="shared" si="11"/>
        <v>27</v>
      </c>
      <c r="I36" s="18">
        <f t="shared" si="10"/>
        <v>195.34584715319644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Charles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19">
        <v>1876</v>
      </c>
      <c r="C7" s="19">
        <v>388</v>
      </c>
      <c r="D7" s="11">
        <f aca="true" t="shared" si="0" ref="D7:D12">B7/B$7</f>
        <v>1</v>
      </c>
      <c r="E7" s="20">
        <v>726</v>
      </c>
      <c r="F7" s="19">
        <v>200</v>
      </c>
      <c r="G7" s="1">
        <f aca="true" t="shared" si="1" ref="G7:G12">E7/E$7</f>
        <v>1</v>
      </c>
      <c r="H7" s="17">
        <f aca="true" t="shared" si="2" ref="H7:H12">B7-E7</f>
        <v>1150</v>
      </c>
      <c r="I7" s="18">
        <f aca="true" t="shared" si="3" ref="I7:I12">((SQRT((C7/1.645)^2+(F7/1.645)^2)))*1.645</f>
        <v>436.51345912812354</v>
      </c>
    </row>
    <row r="8" spans="1:9" ht="14.25">
      <c r="A8" s="31" t="s">
        <v>8</v>
      </c>
      <c r="B8" s="19">
        <v>285</v>
      </c>
      <c r="C8" s="19">
        <v>193</v>
      </c>
      <c r="D8" s="11">
        <f t="shared" si="0"/>
        <v>0.15191897654584222</v>
      </c>
      <c r="E8" s="20">
        <v>36</v>
      </c>
      <c r="F8" s="19">
        <v>36</v>
      </c>
      <c r="G8" s="1">
        <f t="shared" si="1"/>
        <v>0.049586776859504134</v>
      </c>
      <c r="H8" s="17">
        <f t="shared" si="2"/>
        <v>249</v>
      </c>
      <c r="I8" s="18">
        <f t="shared" si="3"/>
        <v>196.32880583347927</v>
      </c>
    </row>
    <row r="9" spans="1:9" ht="14.25">
      <c r="A9" s="31" t="s">
        <v>9</v>
      </c>
      <c r="B9" s="9">
        <v>484</v>
      </c>
      <c r="C9" s="10">
        <v>169</v>
      </c>
      <c r="D9" s="11">
        <f t="shared" si="0"/>
        <v>0.2579957356076759</v>
      </c>
      <c r="E9" s="9">
        <v>253</v>
      </c>
      <c r="F9" s="10">
        <v>113</v>
      </c>
      <c r="G9" s="1">
        <f t="shared" si="1"/>
        <v>0.3484848484848485</v>
      </c>
      <c r="H9" s="17">
        <f t="shared" si="2"/>
        <v>231</v>
      </c>
      <c r="I9" s="18">
        <f t="shared" si="3"/>
        <v>203.29781110479277</v>
      </c>
    </row>
    <row r="10" spans="1:9" ht="14.25">
      <c r="A10" s="31" t="s">
        <v>10</v>
      </c>
      <c r="B10" s="19">
        <v>396</v>
      </c>
      <c r="C10" s="19">
        <v>158</v>
      </c>
      <c r="D10" s="11">
        <f t="shared" si="0"/>
        <v>0.21108742004264391</v>
      </c>
      <c r="E10" s="20">
        <v>229</v>
      </c>
      <c r="F10" s="19">
        <v>124</v>
      </c>
      <c r="G10" s="1">
        <f t="shared" si="1"/>
        <v>0.3154269972451791</v>
      </c>
      <c r="H10" s="17">
        <f t="shared" si="2"/>
        <v>167</v>
      </c>
      <c r="I10" s="18">
        <f t="shared" si="3"/>
        <v>200.84820138602188</v>
      </c>
    </row>
    <row r="11" spans="1:9" ht="14.25">
      <c r="A11" s="31" t="s">
        <v>11</v>
      </c>
      <c r="B11" s="9">
        <v>430</v>
      </c>
      <c r="C11" s="10">
        <v>172</v>
      </c>
      <c r="D11" s="11">
        <f t="shared" si="0"/>
        <v>0.22921108742004265</v>
      </c>
      <c r="E11" s="9">
        <v>147</v>
      </c>
      <c r="F11" s="10">
        <v>88</v>
      </c>
      <c r="G11" s="1">
        <f t="shared" si="1"/>
        <v>0.2024793388429752</v>
      </c>
      <c r="H11" s="17">
        <f t="shared" si="2"/>
        <v>283</v>
      </c>
      <c r="I11" s="18">
        <f t="shared" si="3"/>
        <v>193.20455481173315</v>
      </c>
    </row>
    <row r="12" spans="1:9" ht="14.25">
      <c r="A12" s="31" t="s">
        <v>12</v>
      </c>
      <c r="B12" s="9">
        <v>281</v>
      </c>
      <c r="C12" s="10">
        <v>173</v>
      </c>
      <c r="D12" s="11">
        <f t="shared" si="0"/>
        <v>0.1497867803837953</v>
      </c>
      <c r="E12" s="9">
        <v>61</v>
      </c>
      <c r="F12" s="10">
        <v>55</v>
      </c>
      <c r="G12" s="1">
        <f t="shared" si="1"/>
        <v>0.08402203856749312</v>
      </c>
      <c r="H12" s="17">
        <f t="shared" si="2"/>
        <v>220</v>
      </c>
      <c r="I12" s="18">
        <f t="shared" si="3"/>
        <v>181.53236626012455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3345</v>
      </c>
      <c r="C15" s="10">
        <v>690</v>
      </c>
      <c r="D15" s="11">
        <f>B15/B$15</f>
        <v>1</v>
      </c>
      <c r="E15" s="9">
        <v>1139</v>
      </c>
      <c r="F15" s="10">
        <v>372</v>
      </c>
      <c r="G15" s="1">
        <f>E15/E$15</f>
        <v>1</v>
      </c>
      <c r="H15" s="17">
        <f>B15-E15</f>
        <v>2206</v>
      </c>
      <c r="I15" s="18">
        <f aca="true" t="shared" si="4" ref="I15:I22">((SQRT((C15/1.645)^2+(F15/1.645)^2)))*1.645</f>
        <v>783.8902984474295</v>
      </c>
    </row>
    <row r="16" spans="1:9" ht="14.25">
      <c r="A16" s="31" t="s">
        <v>13</v>
      </c>
      <c r="B16" s="9">
        <v>20</v>
      </c>
      <c r="C16" s="10">
        <v>32</v>
      </c>
      <c r="D16" s="11">
        <f aca="true" t="shared" si="5" ref="D16:D22">B16/B$15</f>
        <v>0.005979073243647235</v>
      </c>
      <c r="E16" s="9">
        <v>9</v>
      </c>
      <c r="F16" s="10">
        <v>14</v>
      </c>
      <c r="G16" s="1">
        <f aca="true" t="shared" si="6" ref="G16:G24">E16/E$15</f>
        <v>0.007901668129938543</v>
      </c>
      <c r="H16" s="17">
        <f aca="true" t="shared" si="7" ref="H16:H22">B16-E16</f>
        <v>11</v>
      </c>
      <c r="I16" s="18">
        <f t="shared" si="4"/>
        <v>34.928498393145965</v>
      </c>
    </row>
    <row r="17" spans="1:9" ht="14.25">
      <c r="A17" s="31" t="s">
        <v>14</v>
      </c>
      <c r="B17" s="9">
        <v>7</v>
      </c>
      <c r="C17" s="10">
        <v>12</v>
      </c>
      <c r="D17" s="11">
        <f t="shared" si="5"/>
        <v>0.0020926756352765323</v>
      </c>
      <c r="E17" s="9">
        <v>32</v>
      </c>
      <c r="F17" s="10">
        <v>49</v>
      </c>
      <c r="G17" s="1">
        <f t="shared" si="6"/>
        <v>0.028094820017559263</v>
      </c>
      <c r="H17" s="17">
        <f t="shared" si="7"/>
        <v>-25</v>
      </c>
      <c r="I17" s="18">
        <f t="shared" si="4"/>
        <v>50.44799302251775</v>
      </c>
    </row>
    <row r="18" spans="1:9" ht="14.25">
      <c r="A18" s="31" t="s">
        <v>15</v>
      </c>
      <c r="B18" s="9">
        <v>125</v>
      </c>
      <c r="C18" s="10">
        <v>183</v>
      </c>
      <c r="D18" s="11">
        <f t="shared" si="5"/>
        <v>0.03736920777279522</v>
      </c>
      <c r="E18" s="9">
        <v>73</v>
      </c>
      <c r="F18" s="10">
        <v>86</v>
      </c>
      <c r="G18" s="1">
        <f t="shared" si="6"/>
        <v>0.06409130816505706</v>
      </c>
      <c r="H18" s="17">
        <f t="shared" si="7"/>
        <v>52</v>
      </c>
      <c r="I18" s="18">
        <f t="shared" si="4"/>
        <v>202.20039564748632</v>
      </c>
    </row>
    <row r="19" spans="1:9" ht="14.25">
      <c r="A19" s="31" t="s">
        <v>16</v>
      </c>
      <c r="B19" s="9">
        <v>0</v>
      </c>
      <c r="C19" s="10">
        <v>0</v>
      </c>
      <c r="D19" s="11">
        <f t="shared" si="5"/>
        <v>0</v>
      </c>
      <c r="E19" s="9">
        <v>60</v>
      </c>
      <c r="F19" s="10">
        <v>66</v>
      </c>
      <c r="G19" s="1">
        <f t="shared" si="6"/>
        <v>0.05267778753292362</v>
      </c>
      <c r="H19" s="17">
        <f t="shared" si="7"/>
        <v>-60</v>
      </c>
      <c r="I19" s="18">
        <f t="shared" si="4"/>
        <v>66</v>
      </c>
    </row>
    <row r="20" spans="1:9" ht="14.25">
      <c r="A20" s="31" t="s">
        <v>17</v>
      </c>
      <c r="B20" s="9">
        <v>440</v>
      </c>
      <c r="C20" s="10">
        <v>228</v>
      </c>
      <c r="D20" s="11">
        <f t="shared" si="5"/>
        <v>0.13153961136023917</v>
      </c>
      <c r="E20" s="9">
        <v>255</v>
      </c>
      <c r="F20" s="10">
        <v>220</v>
      </c>
      <c r="G20" s="1">
        <f t="shared" si="6"/>
        <v>0.22388059701492538</v>
      </c>
      <c r="H20" s="17">
        <f t="shared" si="7"/>
        <v>185</v>
      </c>
      <c r="I20" s="18">
        <f t="shared" si="4"/>
        <v>316.83434157300564</v>
      </c>
    </row>
    <row r="21" spans="1:9" ht="14.25">
      <c r="A21" s="31" t="s">
        <v>18</v>
      </c>
      <c r="B21" s="9">
        <v>579</v>
      </c>
      <c r="C21" s="10">
        <v>334</v>
      </c>
      <c r="D21" s="11">
        <f t="shared" si="5"/>
        <v>0.17309417040358743</v>
      </c>
      <c r="E21" s="9">
        <v>180</v>
      </c>
      <c r="F21" s="10">
        <v>109</v>
      </c>
      <c r="G21" s="1">
        <f t="shared" si="6"/>
        <v>0.15803336259877085</v>
      </c>
      <c r="H21" s="17">
        <f t="shared" si="7"/>
        <v>399</v>
      </c>
      <c r="I21" s="18">
        <f t="shared" si="4"/>
        <v>351.3360214950924</v>
      </c>
    </row>
    <row r="22" spans="1:9" ht="14.25">
      <c r="A22" s="31" t="s">
        <v>19</v>
      </c>
      <c r="B22" s="9">
        <v>352</v>
      </c>
      <c r="C22" s="10">
        <v>171</v>
      </c>
      <c r="D22" s="11">
        <f t="shared" si="5"/>
        <v>0.10523168908819133</v>
      </c>
      <c r="E22" s="9">
        <v>122</v>
      </c>
      <c r="F22" s="10">
        <v>111</v>
      </c>
      <c r="G22" s="1">
        <f t="shared" si="6"/>
        <v>0.10711150131694469</v>
      </c>
      <c r="H22" s="17">
        <f t="shared" si="7"/>
        <v>230</v>
      </c>
      <c r="I22" s="18">
        <f t="shared" si="4"/>
        <v>203.8676040963841</v>
      </c>
    </row>
    <row r="23" spans="1:9" ht="14.25">
      <c r="A23" s="31" t="s">
        <v>20</v>
      </c>
      <c r="B23" s="9">
        <v>1013</v>
      </c>
      <c r="C23" s="10">
        <v>421</v>
      </c>
      <c r="D23" s="11">
        <f>B23/B$15</f>
        <v>0.3028400597907324</v>
      </c>
      <c r="E23" s="9">
        <v>334</v>
      </c>
      <c r="F23" s="10">
        <v>212</v>
      </c>
      <c r="G23" s="1">
        <f t="shared" si="6"/>
        <v>0.2932396839332748</v>
      </c>
      <c r="H23" s="17">
        <f>B23-E23</f>
        <v>679</v>
      </c>
      <c r="I23" s="18">
        <f>((SQRT((C23/1.645)^2+(F23/1.645)^2)))*1.645</f>
        <v>471.3650390090466</v>
      </c>
    </row>
    <row r="24" spans="1:9" ht="14.25">
      <c r="A24" s="31" t="s">
        <v>21</v>
      </c>
      <c r="B24" s="9">
        <v>809</v>
      </c>
      <c r="C24" s="10">
        <v>268</v>
      </c>
      <c r="D24" s="11">
        <f>B24/B$15</f>
        <v>0.24185351270553065</v>
      </c>
      <c r="E24" s="9">
        <v>74</v>
      </c>
      <c r="F24" s="10">
        <v>78</v>
      </c>
      <c r="G24" s="1">
        <f t="shared" si="6"/>
        <v>0.0649692712906058</v>
      </c>
      <c r="H24" s="17">
        <f>B24-E24</f>
        <v>735</v>
      </c>
      <c r="I24" s="18">
        <f>((SQRT((C24/1.645)^2+(F24/1.645)^2)))*1.645</f>
        <v>279.1200458584084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2694</v>
      </c>
      <c r="C27" s="10">
        <v>439</v>
      </c>
      <c r="D27" s="11">
        <f>B27/B$27</f>
        <v>1</v>
      </c>
      <c r="E27" s="9">
        <v>1222</v>
      </c>
      <c r="F27" s="10">
        <v>250</v>
      </c>
      <c r="G27" s="11">
        <f>E27/E$27</f>
        <v>1</v>
      </c>
      <c r="H27" s="17">
        <f>B27-E27</f>
        <v>1472</v>
      </c>
      <c r="I27" s="18">
        <f>((SQRT((C27/1.645)^2+(F27/1.645)^2)))*1.645</f>
        <v>505.1940221340708</v>
      </c>
    </row>
    <row r="28" spans="1:9" ht="14.25">
      <c r="A28" s="31" t="s">
        <v>22</v>
      </c>
      <c r="B28" s="9">
        <v>251</v>
      </c>
      <c r="C28" s="10">
        <v>120</v>
      </c>
      <c r="D28" s="11">
        <f aca="true" t="shared" si="8" ref="D28:D36">B28/B$27</f>
        <v>0.09317000742390498</v>
      </c>
      <c r="E28" s="9">
        <v>150</v>
      </c>
      <c r="F28" s="10">
        <v>86</v>
      </c>
      <c r="G28" s="11">
        <f aca="true" t="shared" si="9" ref="G28:G36">E28/E$27</f>
        <v>0.12274959083469722</v>
      </c>
      <c r="H28" s="17">
        <f>B28-E28</f>
        <v>101</v>
      </c>
      <c r="I28" s="18">
        <f aca="true" t="shared" si="10" ref="I28:I36">((SQRT((C28/1.645)^2+(F28/1.645)^2)))*1.645</f>
        <v>147.63468427168462</v>
      </c>
    </row>
    <row r="29" spans="1:9" ht="14.25">
      <c r="A29" s="31" t="s">
        <v>23</v>
      </c>
      <c r="B29" s="9">
        <v>415</v>
      </c>
      <c r="C29" s="10">
        <v>149</v>
      </c>
      <c r="D29" s="11">
        <f t="shared" si="8"/>
        <v>0.1540460282108389</v>
      </c>
      <c r="E29" s="9">
        <v>222</v>
      </c>
      <c r="F29" s="10">
        <v>99</v>
      </c>
      <c r="G29" s="11">
        <f t="shared" si="9"/>
        <v>0.18166939443535188</v>
      </c>
      <c r="H29" s="17">
        <f aca="true" t="shared" si="11" ref="H29:H36">B29-E29</f>
        <v>193</v>
      </c>
      <c r="I29" s="18">
        <f t="shared" si="10"/>
        <v>178.89102828258325</v>
      </c>
    </row>
    <row r="30" spans="1:9" ht="14.25">
      <c r="A30" s="31" t="s">
        <v>14</v>
      </c>
      <c r="B30" s="9">
        <v>226</v>
      </c>
      <c r="C30" s="10">
        <v>141</v>
      </c>
      <c r="D30" s="11">
        <f t="shared" si="8"/>
        <v>0.08389012620638456</v>
      </c>
      <c r="E30" s="9">
        <v>42</v>
      </c>
      <c r="F30" s="10">
        <v>36</v>
      </c>
      <c r="G30" s="11">
        <f t="shared" si="9"/>
        <v>0.03436988543371522</v>
      </c>
      <c r="H30" s="17">
        <f t="shared" si="11"/>
        <v>184</v>
      </c>
      <c r="I30" s="18">
        <f t="shared" si="10"/>
        <v>145.5231940276188</v>
      </c>
    </row>
    <row r="31" spans="1:9" ht="14.25">
      <c r="A31" s="31" t="s">
        <v>15</v>
      </c>
      <c r="B31" s="9">
        <v>235</v>
      </c>
      <c r="C31" s="10">
        <v>116</v>
      </c>
      <c r="D31" s="11">
        <f t="shared" si="8"/>
        <v>0.0872308834446919</v>
      </c>
      <c r="E31" s="9">
        <v>160</v>
      </c>
      <c r="F31" s="10">
        <v>104</v>
      </c>
      <c r="G31" s="11">
        <f t="shared" si="9"/>
        <v>0.1309328968903437</v>
      </c>
      <c r="H31" s="17">
        <f t="shared" si="11"/>
        <v>75</v>
      </c>
      <c r="I31" s="18">
        <f t="shared" si="10"/>
        <v>155.79473675320358</v>
      </c>
    </row>
    <row r="32" spans="1:9" ht="14.25">
      <c r="A32" s="31" t="s">
        <v>16</v>
      </c>
      <c r="B32" s="9">
        <v>394</v>
      </c>
      <c r="C32" s="10">
        <v>213</v>
      </c>
      <c r="D32" s="11">
        <f t="shared" si="8"/>
        <v>0.14625092798812175</v>
      </c>
      <c r="E32" s="9">
        <v>149</v>
      </c>
      <c r="F32" s="10">
        <v>84</v>
      </c>
      <c r="G32" s="11">
        <f t="shared" si="9"/>
        <v>0.12193126022913257</v>
      </c>
      <c r="H32" s="17">
        <f t="shared" si="11"/>
        <v>245</v>
      </c>
      <c r="I32" s="18">
        <f t="shared" si="10"/>
        <v>228.9650628371062</v>
      </c>
    </row>
    <row r="33" spans="1:9" ht="14.25">
      <c r="A33" s="31" t="s">
        <v>17</v>
      </c>
      <c r="B33" s="9">
        <v>443</v>
      </c>
      <c r="C33" s="10">
        <v>170</v>
      </c>
      <c r="D33" s="11">
        <f t="shared" si="8"/>
        <v>0.16443949517446177</v>
      </c>
      <c r="E33" s="9">
        <v>194</v>
      </c>
      <c r="F33" s="10">
        <v>113</v>
      </c>
      <c r="G33" s="11">
        <f t="shared" si="9"/>
        <v>0.15875613747954173</v>
      </c>
      <c r="H33" s="17">
        <f t="shared" si="11"/>
        <v>249</v>
      </c>
      <c r="I33" s="18">
        <f t="shared" si="10"/>
        <v>204.1298606279836</v>
      </c>
    </row>
    <row r="34" spans="1:9" ht="14.25">
      <c r="A34" s="31" t="s">
        <v>24</v>
      </c>
      <c r="B34" s="9">
        <v>218</v>
      </c>
      <c r="C34" s="10">
        <v>115</v>
      </c>
      <c r="D34" s="11">
        <f t="shared" si="8"/>
        <v>0.08092056421677803</v>
      </c>
      <c r="E34" s="9">
        <v>88</v>
      </c>
      <c r="F34" s="10">
        <v>55</v>
      </c>
      <c r="G34" s="11">
        <f t="shared" si="9"/>
        <v>0.07201309328968904</v>
      </c>
      <c r="H34" s="17">
        <f t="shared" si="11"/>
        <v>130</v>
      </c>
      <c r="I34" s="18">
        <f t="shared" si="10"/>
        <v>127.47548783981962</v>
      </c>
    </row>
    <row r="35" spans="1:9" ht="14.25">
      <c r="A35" s="31" t="s">
        <v>25</v>
      </c>
      <c r="B35" s="9">
        <v>80</v>
      </c>
      <c r="C35" s="10">
        <v>61</v>
      </c>
      <c r="D35" s="11">
        <f t="shared" si="8"/>
        <v>0.02969561989606533</v>
      </c>
      <c r="E35" s="9">
        <v>46</v>
      </c>
      <c r="F35" s="10">
        <v>45</v>
      </c>
      <c r="G35" s="11">
        <f t="shared" si="9"/>
        <v>0.03764320785597381</v>
      </c>
      <c r="H35" s="17">
        <f t="shared" si="11"/>
        <v>34</v>
      </c>
      <c r="I35" s="18">
        <f t="shared" si="10"/>
        <v>75.80237463298891</v>
      </c>
    </row>
    <row r="36" spans="1:9" ht="14.25">
      <c r="A36" s="31" t="s">
        <v>26</v>
      </c>
      <c r="B36" s="9">
        <v>432</v>
      </c>
      <c r="C36" s="10">
        <v>177</v>
      </c>
      <c r="D36" s="11">
        <f t="shared" si="8"/>
        <v>0.1603563474387528</v>
      </c>
      <c r="E36" s="9">
        <v>171</v>
      </c>
      <c r="F36" s="10">
        <v>92</v>
      </c>
      <c r="G36" s="11">
        <f t="shared" si="9"/>
        <v>0.13993453355155483</v>
      </c>
      <c r="H36" s="17">
        <f t="shared" si="11"/>
        <v>261</v>
      </c>
      <c r="I36" s="18">
        <f t="shared" si="10"/>
        <v>199.4818287463798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Charles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19">
        <v>173</v>
      </c>
      <c r="C7" s="19">
        <v>97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173</v>
      </c>
      <c r="I7" s="18">
        <f aca="true" t="shared" si="2" ref="I7:I12">((SQRT((C7/1.645)^2+(F7/1.645)^2)))*1.645</f>
        <v>97</v>
      </c>
    </row>
    <row r="8" spans="1:9" ht="14.25">
      <c r="A8" s="25" t="s">
        <v>8</v>
      </c>
      <c r="B8" s="19">
        <v>20</v>
      </c>
      <c r="C8" s="19">
        <v>32</v>
      </c>
      <c r="D8" s="11">
        <f t="shared" si="0"/>
        <v>0.11560693641618497</v>
      </c>
      <c r="E8" s="9">
        <v>0</v>
      </c>
      <c r="F8" s="10">
        <v>0</v>
      </c>
      <c r="G8" s="1">
        <v>0</v>
      </c>
      <c r="H8" s="17">
        <f t="shared" si="1"/>
        <v>20</v>
      </c>
      <c r="I8" s="18">
        <f t="shared" si="2"/>
        <v>32</v>
      </c>
    </row>
    <row r="9" spans="1:9" ht="14.25">
      <c r="A9" s="25" t="s">
        <v>9</v>
      </c>
      <c r="B9" s="9">
        <v>14</v>
      </c>
      <c r="C9" s="10">
        <v>22</v>
      </c>
      <c r="D9" s="11">
        <f>B9/B$7</f>
        <v>0.08092485549132948</v>
      </c>
      <c r="E9" s="9">
        <v>0</v>
      </c>
      <c r="F9" s="10">
        <v>0</v>
      </c>
      <c r="G9" s="1">
        <v>0</v>
      </c>
      <c r="H9" s="17">
        <f t="shared" si="1"/>
        <v>14</v>
      </c>
      <c r="I9" s="18">
        <f>((SQRT((C9/1.645)^2+(F9/1.645)^2)))*1.645</f>
        <v>22</v>
      </c>
    </row>
    <row r="10" spans="1:9" ht="14.25">
      <c r="A10" s="25" t="s">
        <v>10</v>
      </c>
      <c r="B10" s="19">
        <v>52</v>
      </c>
      <c r="C10" s="19">
        <v>52</v>
      </c>
      <c r="D10" s="11">
        <f>B10/B$7</f>
        <v>0.30057803468208094</v>
      </c>
      <c r="E10" s="9">
        <v>0</v>
      </c>
      <c r="F10" s="10">
        <v>0</v>
      </c>
      <c r="G10" s="1">
        <v>0</v>
      </c>
      <c r="H10" s="17">
        <f t="shared" si="1"/>
        <v>52</v>
      </c>
      <c r="I10" s="18">
        <f>((SQRT((C10/1.645)^2+(F10/1.645)^2)))*1.645</f>
        <v>52</v>
      </c>
    </row>
    <row r="11" spans="1:9" ht="14.25">
      <c r="A11" s="25" t="s">
        <v>11</v>
      </c>
      <c r="B11" s="9">
        <v>66</v>
      </c>
      <c r="C11" s="10">
        <v>66</v>
      </c>
      <c r="D11" s="11">
        <f t="shared" si="0"/>
        <v>0.3815028901734104</v>
      </c>
      <c r="E11" s="9">
        <v>0</v>
      </c>
      <c r="F11" s="10">
        <v>0</v>
      </c>
      <c r="G11" s="1">
        <v>0</v>
      </c>
      <c r="H11" s="17">
        <f t="shared" si="1"/>
        <v>66</v>
      </c>
      <c r="I11" s="18">
        <f t="shared" si="2"/>
        <v>66</v>
      </c>
    </row>
    <row r="12" spans="1:9" ht="14.25">
      <c r="A12" s="25" t="s">
        <v>12</v>
      </c>
      <c r="B12" s="9">
        <v>21</v>
      </c>
      <c r="C12" s="10">
        <v>30</v>
      </c>
      <c r="D12" s="11">
        <f t="shared" si="0"/>
        <v>0.12138728323699421</v>
      </c>
      <c r="E12" s="9">
        <v>0</v>
      </c>
      <c r="F12" s="10">
        <v>0</v>
      </c>
      <c r="G12" s="1">
        <v>0</v>
      </c>
      <c r="H12" s="17">
        <f t="shared" si="1"/>
        <v>21</v>
      </c>
      <c r="I12" s="18">
        <f t="shared" si="2"/>
        <v>30.000000000000004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240</v>
      </c>
      <c r="C15" s="10">
        <v>132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240</v>
      </c>
      <c r="I15" s="18">
        <f aca="true" t="shared" si="3" ref="I15:I24">((SQRT((C15/1.645)^2+(F15/1.645)^2)))*1.645</f>
        <v>132</v>
      </c>
    </row>
    <row r="16" spans="1:9" ht="14.25">
      <c r="A16" s="25" t="s">
        <v>13</v>
      </c>
      <c r="B16" s="9">
        <v>0</v>
      </c>
      <c r="C16" s="10">
        <v>0</v>
      </c>
      <c r="D16" s="11">
        <f aca="true" t="shared" si="4" ref="D16:D24">B16/B$15</f>
        <v>0</v>
      </c>
      <c r="E16" s="9">
        <v>0</v>
      </c>
      <c r="F16" s="10">
        <v>0</v>
      </c>
      <c r="G16" s="1">
        <v>0</v>
      </c>
      <c r="H16" s="17">
        <f aca="true" t="shared" si="5" ref="H16:H24">B16-E16</f>
        <v>0</v>
      </c>
      <c r="I16" s="18">
        <f t="shared" si="3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25" t="s">
        <v>15</v>
      </c>
      <c r="B18" s="9">
        <v>0</v>
      </c>
      <c r="C18" s="10">
        <v>0</v>
      </c>
      <c r="D18" s="11">
        <f t="shared" si="4"/>
        <v>0</v>
      </c>
      <c r="E18" s="9">
        <v>0</v>
      </c>
      <c r="F18" s="10">
        <v>0</v>
      </c>
      <c r="G18" s="1">
        <v>0</v>
      </c>
      <c r="H18" s="17">
        <f t="shared" si="5"/>
        <v>0</v>
      </c>
      <c r="I18" s="18">
        <f t="shared" si="3"/>
        <v>0</v>
      </c>
    </row>
    <row r="19" spans="1:9" ht="14.25">
      <c r="A19" s="25" t="s">
        <v>16</v>
      </c>
      <c r="B19" s="9">
        <v>0</v>
      </c>
      <c r="C19" s="10">
        <v>0</v>
      </c>
      <c r="D19" s="11">
        <f t="shared" si="4"/>
        <v>0</v>
      </c>
      <c r="E19" s="9">
        <v>0</v>
      </c>
      <c r="F19" s="10">
        <v>0</v>
      </c>
      <c r="G19" s="1">
        <v>0</v>
      </c>
      <c r="H19" s="17">
        <f t="shared" si="5"/>
        <v>0</v>
      </c>
      <c r="I19" s="18">
        <f t="shared" si="3"/>
        <v>0</v>
      </c>
    </row>
    <row r="20" spans="1:9" ht="14.25">
      <c r="A20" s="25" t="s">
        <v>17</v>
      </c>
      <c r="B20" s="9">
        <v>29</v>
      </c>
      <c r="C20" s="10">
        <v>34</v>
      </c>
      <c r="D20" s="11">
        <f t="shared" si="4"/>
        <v>0.12083333333333333</v>
      </c>
      <c r="E20" s="9">
        <v>0</v>
      </c>
      <c r="F20" s="10">
        <v>0</v>
      </c>
      <c r="G20" s="1">
        <v>0</v>
      </c>
      <c r="H20" s="17">
        <f t="shared" si="5"/>
        <v>29</v>
      </c>
      <c r="I20" s="18">
        <f t="shared" si="3"/>
        <v>34</v>
      </c>
    </row>
    <row r="21" spans="1:9" ht="14.25">
      <c r="A21" s="25" t="s">
        <v>18</v>
      </c>
      <c r="B21" s="9">
        <v>42</v>
      </c>
      <c r="C21" s="10">
        <v>57</v>
      </c>
      <c r="D21" s="11">
        <f t="shared" si="4"/>
        <v>0.175</v>
      </c>
      <c r="E21" s="9">
        <v>0</v>
      </c>
      <c r="F21" s="10">
        <v>0</v>
      </c>
      <c r="G21" s="1">
        <v>0</v>
      </c>
      <c r="H21" s="17">
        <f t="shared" si="5"/>
        <v>42</v>
      </c>
      <c r="I21" s="18">
        <f t="shared" si="3"/>
        <v>57.00000000000001</v>
      </c>
    </row>
    <row r="22" spans="1:9" ht="14.25">
      <c r="A22" s="25" t="s">
        <v>19</v>
      </c>
      <c r="B22" s="9">
        <v>99</v>
      </c>
      <c r="C22" s="10">
        <v>98</v>
      </c>
      <c r="D22" s="11">
        <f t="shared" si="4"/>
        <v>0.4125</v>
      </c>
      <c r="E22" s="9">
        <v>0</v>
      </c>
      <c r="F22" s="10">
        <v>0</v>
      </c>
      <c r="G22" s="1">
        <v>0</v>
      </c>
      <c r="H22" s="17">
        <f t="shared" si="5"/>
        <v>99</v>
      </c>
      <c r="I22" s="18">
        <f t="shared" si="3"/>
        <v>98</v>
      </c>
    </row>
    <row r="23" spans="1:9" ht="14.25">
      <c r="A23" s="25" t="s">
        <v>20</v>
      </c>
      <c r="B23" s="9">
        <v>26</v>
      </c>
      <c r="C23" s="10">
        <v>40</v>
      </c>
      <c r="D23" s="11">
        <f t="shared" si="4"/>
        <v>0.10833333333333334</v>
      </c>
      <c r="E23" s="9">
        <v>0</v>
      </c>
      <c r="F23" s="10">
        <v>0</v>
      </c>
      <c r="G23" s="1">
        <v>0</v>
      </c>
      <c r="H23" s="17">
        <f t="shared" si="5"/>
        <v>26</v>
      </c>
      <c r="I23" s="18">
        <f t="shared" si="3"/>
        <v>40</v>
      </c>
    </row>
    <row r="24" spans="1:9" ht="14.25">
      <c r="A24" s="25" t="s">
        <v>21</v>
      </c>
      <c r="B24" s="9">
        <v>44</v>
      </c>
      <c r="C24" s="10">
        <v>41</v>
      </c>
      <c r="D24" s="11">
        <f t="shared" si="4"/>
        <v>0.18333333333333332</v>
      </c>
      <c r="E24" s="9">
        <v>0</v>
      </c>
      <c r="F24" s="10">
        <v>0</v>
      </c>
      <c r="G24" s="1">
        <v>0</v>
      </c>
      <c r="H24" s="17">
        <f t="shared" si="5"/>
        <v>44</v>
      </c>
      <c r="I24" s="18">
        <f t="shared" si="3"/>
        <v>41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229</v>
      </c>
      <c r="C27" s="10">
        <v>105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229</v>
      </c>
      <c r="I27" s="18">
        <f>((SQRT((C27/1.645)^2+(F27/1.645)^2)))*1.645</f>
        <v>105</v>
      </c>
    </row>
    <row r="28" spans="1:9" ht="14.25">
      <c r="A28" s="25" t="s">
        <v>22</v>
      </c>
      <c r="B28" s="9">
        <v>37</v>
      </c>
      <c r="C28" s="10">
        <v>34</v>
      </c>
      <c r="D28" s="11">
        <f aca="true" t="shared" si="6" ref="D28:D36">B28/B$27</f>
        <v>0.1615720524017467</v>
      </c>
      <c r="E28" s="9">
        <v>0</v>
      </c>
      <c r="F28" s="10">
        <v>0</v>
      </c>
      <c r="G28" s="1">
        <v>0</v>
      </c>
      <c r="H28" s="17">
        <f>B28-E28</f>
        <v>37</v>
      </c>
      <c r="I28" s="18">
        <f aca="true" t="shared" si="7" ref="I28:I36">((SQRT((C28/1.645)^2+(F28/1.645)^2)))*1.645</f>
        <v>34</v>
      </c>
    </row>
    <row r="29" spans="1:9" ht="14.25">
      <c r="A29" s="25" t="s">
        <v>23</v>
      </c>
      <c r="B29" s="9">
        <v>51</v>
      </c>
      <c r="C29" s="10">
        <v>51</v>
      </c>
      <c r="D29" s="11">
        <f t="shared" si="6"/>
        <v>0.22270742358078602</v>
      </c>
      <c r="E29" s="9">
        <v>0</v>
      </c>
      <c r="F29" s="10">
        <v>0</v>
      </c>
      <c r="G29" s="1">
        <v>0</v>
      </c>
      <c r="H29" s="17">
        <f aca="true" t="shared" si="8" ref="H29:H36">B29-E29</f>
        <v>51</v>
      </c>
      <c r="I29" s="18">
        <f t="shared" si="7"/>
        <v>51</v>
      </c>
    </row>
    <row r="30" spans="1:9" ht="14.25">
      <c r="A30" s="25" t="s">
        <v>14</v>
      </c>
      <c r="B30" s="9">
        <v>11</v>
      </c>
      <c r="C30" s="10">
        <v>16</v>
      </c>
      <c r="D30" s="11">
        <f t="shared" si="6"/>
        <v>0.048034934497816595</v>
      </c>
      <c r="E30" s="9">
        <v>0</v>
      </c>
      <c r="F30" s="10">
        <v>0</v>
      </c>
      <c r="G30" s="1">
        <v>0</v>
      </c>
      <c r="H30" s="17">
        <f t="shared" si="8"/>
        <v>11</v>
      </c>
      <c r="I30" s="18">
        <f t="shared" si="7"/>
        <v>16</v>
      </c>
    </row>
    <row r="31" spans="1:9" ht="14.25">
      <c r="A31" s="25" t="s">
        <v>15</v>
      </c>
      <c r="B31" s="9">
        <v>0</v>
      </c>
      <c r="C31" s="10">
        <v>0</v>
      </c>
      <c r="D31" s="11">
        <f t="shared" si="6"/>
        <v>0</v>
      </c>
      <c r="E31" s="9">
        <v>0</v>
      </c>
      <c r="F31" s="10">
        <v>0</v>
      </c>
      <c r="G31" s="1">
        <v>0</v>
      </c>
      <c r="H31" s="17">
        <f t="shared" si="8"/>
        <v>0</v>
      </c>
      <c r="I31" s="18">
        <f t="shared" si="7"/>
        <v>0</v>
      </c>
    </row>
    <row r="32" spans="1:9" ht="14.25">
      <c r="A32" s="25" t="s">
        <v>16</v>
      </c>
      <c r="B32" s="9">
        <v>0</v>
      </c>
      <c r="C32" s="10">
        <v>0</v>
      </c>
      <c r="D32" s="11">
        <f t="shared" si="6"/>
        <v>0</v>
      </c>
      <c r="E32" s="9">
        <v>0</v>
      </c>
      <c r="F32" s="10">
        <v>0</v>
      </c>
      <c r="G32" s="1">
        <v>0</v>
      </c>
      <c r="H32" s="17">
        <f t="shared" si="8"/>
        <v>0</v>
      </c>
      <c r="I32" s="18">
        <f t="shared" si="7"/>
        <v>0</v>
      </c>
    </row>
    <row r="33" spans="1:9" ht="14.25">
      <c r="A33" s="25" t="s">
        <v>17</v>
      </c>
      <c r="B33" s="9">
        <v>54</v>
      </c>
      <c r="C33" s="10">
        <v>50</v>
      </c>
      <c r="D33" s="11">
        <f t="shared" si="6"/>
        <v>0.23580786026200873</v>
      </c>
      <c r="E33" s="9">
        <v>0</v>
      </c>
      <c r="F33" s="10">
        <v>0</v>
      </c>
      <c r="G33" s="1">
        <v>0</v>
      </c>
      <c r="H33" s="17">
        <f t="shared" si="8"/>
        <v>54</v>
      </c>
      <c r="I33" s="18">
        <f t="shared" si="7"/>
        <v>50</v>
      </c>
    </row>
    <row r="34" spans="1:9" ht="14.25">
      <c r="A34" s="25" t="s">
        <v>24</v>
      </c>
      <c r="B34" s="9">
        <v>0</v>
      </c>
      <c r="C34" s="10">
        <v>0</v>
      </c>
      <c r="D34" s="11">
        <f t="shared" si="6"/>
        <v>0</v>
      </c>
      <c r="E34" s="9">
        <v>0</v>
      </c>
      <c r="F34" s="10">
        <v>0</v>
      </c>
      <c r="G34" s="1">
        <v>0</v>
      </c>
      <c r="H34" s="17">
        <f t="shared" si="8"/>
        <v>0</v>
      </c>
      <c r="I34" s="18">
        <f t="shared" si="7"/>
        <v>0</v>
      </c>
    </row>
    <row r="35" spans="1:9" ht="14.25">
      <c r="A35" s="25" t="s">
        <v>25</v>
      </c>
      <c r="B35" s="9">
        <v>40</v>
      </c>
      <c r="C35" s="10">
        <v>58</v>
      </c>
      <c r="D35" s="11">
        <f t="shared" si="6"/>
        <v>0.17467248908296942</v>
      </c>
      <c r="E35" s="9">
        <v>0</v>
      </c>
      <c r="F35" s="10">
        <v>0</v>
      </c>
      <c r="G35" s="1">
        <v>0</v>
      </c>
      <c r="H35" s="17">
        <f t="shared" si="8"/>
        <v>40</v>
      </c>
      <c r="I35" s="18">
        <f t="shared" si="7"/>
        <v>57.99999999999999</v>
      </c>
    </row>
    <row r="36" spans="1:9" ht="14.25">
      <c r="A36" s="25" t="s">
        <v>26</v>
      </c>
      <c r="B36" s="9">
        <v>36</v>
      </c>
      <c r="C36" s="10">
        <v>36</v>
      </c>
      <c r="D36" s="11">
        <f t="shared" si="6"/>
        <v>0.1572052401746725</v>
      </c>
      <c r="E36" s="9">
        <v>0</v>
      </c>
      <c r="F36" s="10">
        <v>0</v>
      </c>
      <c r="G36" s="1">
        <v>0</v>
      </c>
      <c r="H36" s="17">
        <f t="shared" si="8"/>
        <v>36</v>
      </c>
      <c r="I36" s="18">
        <f t="shared" si="7"/>
        <v>36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2014-03-04T15:38:08Z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