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<sst xmlns="http://schemas.openxmlformats.org/spreadsheetml/2006/main" count="237" uniqueCount="41">
  <si>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</si>
  <si>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</si>
  <si>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</si>
  <si>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</si>
  <si>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</si>
  <si>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</si>
  <si>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</si>
  <si>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</si>
  <si>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</si>
  <si>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</si>
  <si>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</si>
  <si>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</si>
  <si>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</si>
  <si>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</si>
  <si>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</si>
  <si>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</si>
  <si>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</si>
  <si>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</si>
  <si>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</si>
  <si>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</si>
  <si>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</si>
  <si>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</si>
  <si>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</si>
  <si>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</si>
  <si>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</si>
  <si>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</si>
  <si>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</si>
  <si>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</si>
  <si>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</si>
  <si>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</si>
  <si>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</si>
  <si>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</si>
  <si>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</si>
  <si>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</si>
  <si>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</si>
  <si>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</si>
  <si>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</si>
  <si>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</si>
  <si>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</si>
  <si>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</si>
  <si>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Cecil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</si>
</sst>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Cecil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3258</v>
      </c>
      <c r="C7" s="19">
        <f>((SQRT((Intra!C7/1.645)^2+(Inter!C7/1.645)^2+(Foreign!C7/1.645)^2))*1.645)</f>
        <v>474.481822623375</v>
      </c>
      <c r="D7" s="11">
        <f aca="true" t="shared" si="0" ref="D7:D12">B7/B$7</f>
        <v>1</v>
      </c>
      <c r="E7" s="9">
        <f>Intra!E7+Inter!E7+Foreign!E7</f>
        <v>1515</v>
      </c>
      <c r="F7" s="10">
        <f>((SQRT((Intra!F7/1.645)^2+(Inter!F7/1.645)^2+(Foreign!F7/1.645)^2))*1.645)</f>
        <v>333.1606219228197</v>
      </c>
      <c r="G7" s="1">
        <f aca="true" t="shared" si="1" ref="G7:G12">E7/E$7</f>
        <v>1</v>
      </c>
      <c r="H7" s="17">
        <f>Intra!H7+Inter!H7+Foreign!H7</f>
        <v>1743</v>
      </c>
      <c r="I7" s="18">
        <f>((SQRT((Intra!I7/1.645)^2+(Inter!I7/1.645)^2+(Foreign!I7/1.645)^2))*1.645)</f>
        <v>579.7663322408433</v>
      </c>
      <c r="K7" s="21"/>
    </row>
    <row r="8" spans="1:11" ht="14.25">
      <c r="A8" s="43" t="s">
        <v>8</v>
      </c>
      <c r="B8" s="9">
        <f>Intra!B8+Inter!B8+Foreign!B8</f>
        <v>250</v>
      </c>
      <c r="C8" s="19">
        <f>((SQRT((Intra!C8/1.645)^2+(Inter!C8/1.645)^2+(Foreign!C8/1.645)^2))*1.645)</f>
        <v>99.15644204992432</v>
      </c>
      <c r="D8" s="11">
        <f t="shared" si="0"/>
        <v>0.0767341927562922</v>
      </c>
      <c r="E8" s="9">
        <f>Intra!E8+Inter!E8+Foreign!E8</f>
        <v>142</v>
      </c>
      <c r="F8" s="10">
        <f>((SQRT((Intra!F8/1.645)^2+(Inter!F8/1.645)^2+(Foreign!F8/1.645)^2))*1.645)</f>
        <v>74.95331880577403</v>
      </c>
      <c r="G8" s="1">
        <f t="shared" si="1"/>
        <v>0.09372937293729373</v>
      </c>
      <c r="H8" s="17">
        <f>Intra!H8+Inter!H8+Foreign!H8</f>
        <v>108</v>
      </c>
      <c r="I8" s="18">
        <f>((SQRT((Intra!I8/1.645)^2+(Inter!I8/1.645)^2+(Foreign!I8/1.645)^2))*1.645)</f>
        <v>124.2980289465605</v>
      </c>
      <c r="K8" s="21"/>
    </row>
    <row r="9" spans="1:11" ht="14.25">
      <c r="A9" s="43" t="s">
        <v>9</v>
      </c>
      <c r="B9" s="9">
        <f>Intra!B9+Inter!B9+Foreign!B9</f>
        <v>1470</v>
      </c>
      <c r="C9" s="10">
        <f>((SQRT((Intra!C9/1.645)^2+(Inter!C9/1.645)^2+(Foreign!C9/1.645)^2))*1.645)</f>
        <v>328.24685832464564</v>
      </c>
      <c r="D9" s="11">
        <f t="shared" si="0"/>
        <v>0.45119705340699817</v>
      </c>
      <c r="E9" s="9">
        <f>Intra!E9+Inter!E9+Foreign!E9</f>
        <v>557</v>
      </c>
      <c r="F9" s="10">
        <f>((SQRT((Intra!F9/1.645)^2+(Inter!F9/1.645)^2+(Foreign!F9/1.645)^2))*1.645)</f>
        <v>256.09568524284043</v>
      </c>
      <c r="G9" s="1">
        <f t="shared" si="1"/>
        <v>0.36765676567656763</v>
      </c>
      <c r="H9" s="17">
        <f>Intra!H9+Inter!H9+Foreign!H9</f>
        <v>913</v>
      </c>
      <c r="I9" s="18">
        <f>((SQRT((Intra!I9/1.645)^2+(Inter!I9/1.645)^2+(Foreign!I9/1.645)^2))*1.645)</f>
        <v>416.33039764110424</v>
      </c>
      <c r="K9" s="21"/>
    </row>
    <row r="10" spans="1:11" ht="14.25">
      <c r="A10" s="43" t="s">
        <v>10</v>
      </c>
      <c r="B10" s="9">
        <f>Intra!B10+Inter!B10+Foreign!B10</f>
        <v>789</v>
      </c>
      <c r="C10" s="19">
        <f>((SQRT((Intra!C10/1.645)^2+(Inter!C10/1.645)^2+(Foreign!C10/1.645)^2))*1.645)</f>
        <v>236.02965915325132</v>
      </c>
      <c r="D10" s="11">
        <f t="shared" si="0"/>
        <v>0.2421731123388582</v>
      </c>
      <c r="E10" s="9">
        <f>Intra!E10+Inter!E10+Foreign!E10</f>
        <v>412</v>
      </c>
      <c r="F10" s="10">
        <f>((SQRT((Intra!F10/1.645)^2+(Inter!F10/1.645)^2+(Foreign!F10/1.645)^2))*1.645)</f>
        <v>146.01369798755184</v>
      </c>
      <c r="G10" s="1">
        <f t="shared" si="1"/>
        <v>0.27194719471947193</v>
      </c>
      <c r="H10" s="17">
        <f>Intra!H10+Inter!H10+Foreign!H10</f>
        <v>377</v>
      </c>
      <c r="I10" s="18">
        <f>((SQRT((Intra!I10/1.645)^2+(Inter!I10/1.645)^2+(Foreign!I10/1.645)^2))*1.645)</f>
        <v>277.5427894938004</v>
      </c>
      <c r="K10" s="21"/>
    </row>
    <row r="11" spans="1:11" s="2" customFormat="1" ht="14.25">
      <c r="A11" s="43" t="s">
        <v>11</v>
      </c>
      <c r="B11" s="9">
        <f>Intra!B11+Inter!B11+Foreign!B11</f>
        <v>593</v>
      </c>
      <c r="C11" s="10">
        <f>((SQRT((Intra!C11/1.645)^2+(Inter!C11/1.645)^2+(Foreign!C11/1.645)^2))*1.645)</f>
        <v>212.3252222417299</v>
      </c>
      <c r="D11" s="11">
        <f t="shared" si="0"/>
        <v>0.18201350521792511</v>
      </c>
      <c r="E11" s="9">
        <f>Intra!E11+Inter!E11+Foreign!E11</f>
        <v>278</v>
      </c>
      <c r="F11" s="10">
        <f>((SQRT((Intra!F11/1.645)^2+(Inter!F11/1.645)^2+(Foreign!F11/1.645)^2))*1.645)</f>
        <v>121.0826164236634</v>
      </c>
      <c r="G11" s="1">
        <f t="shared" si="1"/>
        <v>0.1834983498349835</v>
      </c>
      <c r="H11" s="17">
        <f>Intra!H11+Inter!H11+Foreign!H11</f>
        <v>315</v>
      </c>
      <c r="I11" s="18">
        <f>((SQRT((Intra!I11/1.645)^2+(Inter!I11/1.645)^2+(Foreign!I11/1.645)^2))*1.645)</f>
        <v>244.42381226058973</v>
      </c>
      <c r="K11" s="21"/>
    </row>
    <row r="12" spans="1:11" s="2" customFormat="1" ht="14.25">
      <c r="A12" s="43" t="s">
        <v>12</v>
      </c>
      <c r="B12" s="9">
        <f>Intra!B12+Inter!B12+Foreign!B12</f>
        <v>156</v>
      </c>
      <c r="C12" s="10">
        <f>((SQRT((Intra!C12/1.645)^2+(Inter!C12/1.645)^2+(Foreign!C12/1.645)^2))*1.645)</f>
        <v>84.0238061504</v>
      </c>
      <c r="D12" s="11">
        <f t="shared" si="0"/>
        <v>0.04788213627992634</v>
      </c>
      <c r="E12" s="9">
        <f>Intra!E12+Inter!E12+Foreign!E12</f>
        <v>126</v>
      </c>
      <c r="F12" s="10">
        <f>((SQRT((Intra!F12/1.645)^2+(Inter!F12/1.645)^2+(Foreign!F12/1.645)^2))*1.645)</f>
        <v>62.93647591023826</v>
      </c>
      <c r="G12" s="1">
        <f t="shared" si="1"/>
        <v>0.08316831683168317</v>
      </c>
      <c r="H12" s="17">
        <f>Intra!H12+Inter!H12+Foreign!H12</f>
        <v>30</v>
      </c>
      <c r="I12" s="18">
        <f>((SQRT((Intra!I12/1.645)^2+(Inter!I12/1.645)^2+(Foreign!I12/1.645)^2))*1.645)</f>
        <v>104.9809506529637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5282</v>
      </c>
      <c r="C15" s="10">
        <f>((SQRT((Intra!C15/1.645)^2+(Inter!C15/1.645)^2+(Foreign!C15/1.645)^2))*1.645)</f>
        <v>911.5119308050772</v>
      </c>
      <c r="D15" s="11">
        <f>B15/B$15</f>
        <v>1</v>
      </c>
      <c r="E15" s="9">
        <f>Intra!E15+Inter!E15+Foreign!E15</f>
        <v>2454</v>
      </c>
      <c r="F15" s="10">
        <f>((SQRT((Intra!F15/1.645)^2+(Inter!F15/1.645)^2+(Foreign!F15/1.645)^2))*1.645)</f>
        <v>701.7471054446895</v>
      </c>
      <c r="G15" s="1">
        <f>E15/E$15</f>
        <v>1</v>
      </c>
      <c r="H15" s="17">
        <f>Intra!H15+Inter!H15+Foreign!H15</f>
        <v>2828</v>
      </c>
      <c r="I15" s="18">
        <f>((SQRT((Intra!I15/1.645)^2+(Inter!I15/1.645)^2+(Foreign!I15/1.645)^2))*1.645)</f>
        <v>1150.349077454318</v>
      </c>
      <c r="K15" s="21"/>
    </row>
    <row r="16" spans="1:11" ht="14.25">
      <c r="A16" s="43" t="s">
        <v>13</v>
      </c>
      <c r="B16" s="9">
        <f>Intra!B16+Inter!B16+Foreign!B16</f>
        <v>382</v>
      </c>
      <c r="C16" s="10">
        <f>((SQRT((Intra!C16/1.645)^2+(Inter!C16/1.645)^2+(Foreign!C16/1.645)^2))*1.645)</f>
        <v>238.29603437741048</v>
      </c>
      <c r="D16" s="11">
        <f aca="true" t="shared" si="2" ref="D16:D24">B16/B$15</f>
        <v>0.07232109049602424</v>
      </c>
      <c r="E16" s="9">
        <f>Intra!E16+Inter!E16+Foreign!E16</f>
        <v>53</v>
      </c>
      <c r="F16" s="10">
        <f>((SQRT((Intra!F16/1.645)^2+(Inter!F16/1.645)^2+(Foreign!F16/1.645)^2))*1.645)</f>
        <v>40.311288741492746</v>
      </c>
      <c r="G16" s="1">
        <f aca="true" t="shared" si="3" ref="G16:G24">E16/E$15</f>
        <v>0.021597392013039934</v>
      </c>
      <c r="H16" s="17">
        <f>Intra!H16+Inter!H16+Foreign!H16</f>
        <v>329</v>
      </c>
      <c r="I16" s="18">
        <f>((SQRT((Intra!I16/1.645)^2+(Inter!I16/1.645)^2+(Foreign!I16/1.645)^2))*1.645)</f>
        <v>241.68160873347398</v>
      </c>
      <c r="K16" s="21"/>
    </row>
    <row r="17" spans="1:11" ht="14.25">
      <c r="A17" s="43" t="s">
        <v>14</v>
      </c>
      <c r="B17" s="9">
        <f>Intra!B17+Inter!B17+Foreign!B17</f>
        <v>42</v>
      </c>
      <c r="C17" s="10">
        <f>((SQRT((Intra!C17/1.645)^2+(Inter!C17/1.645)^2+(Foreign!C17/1.645)^2))*1.645)</f>
        <v>65</v>
      </c>
      <c r="D17" s="11">
        <f t="shared" si="2"/>
        <v>0.007951533510034078</v>
      </c>
      <c r="E17" s="9">
        <f>Intra!E17+Inter!E17+Foreign!E17</f>
        <v>57</v>
      </c>
      <c r="F17" s="10">
        <f>((SQRT((Intra!F17/1.645)^2+(Inter!F17/1.645)^2+(Foreign!F17/1.645)^2))*1.645)</f>
        <v>48.507731342539614</v>
      </c>
      <c r="G17" s="1">
        <f t="shared" si="3"/>
        <v>0.023227383863080684</v>
      </c>
      <c r="H17" s="17">
        <f>Intra!H17+Inter!H17+Foreign!H17</f>
        <v>-15</v>
      </c>
      <c r="I17" s="18">
        <f>((SQRT((Intra!I17/1.645)^2+(Inter!I17/1.645)^2+(Foreign!I17/1.645)^2))*1.645)</f>
        <v>81.10487038396649</v>
      </c>
      <c r="K17" s="21"/>
    </row>
    <row r="18" spans="1:11" ht="14.25">
      <c r="A18" s="43" t="s">
        <v>15</v>
      </c>
      <c r="B18" s="9">
        <f>Intra!B18+Inter!B18+Foreign!B18</f>
        <v>327</v>
      </c>
      <c r="C18" s="10">
        <f>((SQRT((Intra!C18/1.645)^2+(Inter!C18/1.645)^2+(Foreign!C18/1.645)^2))*1.645)</f>
        <v>214.21717951648975</v>
      </c>
      <c r="D18" s="11">
        <f t="shared" si="2"/>
        <v>0.06190836804240818</v>
      </c>
      <c r="E18" s="9">
        <f>Intra!E18+Inter!E18+Foreign!E18</f>
        <v>66</v>
      </c>
      <c r="F18" s="10">
        <f>((SQRT((Intra!F18/1.645)^2+(Inter!F18/1.645)^2+(Foreign!F18/1.645)^2))*1.645)</f>
        <v>57.723478758647246</v>
      </c>
      <c r="G18" s="1">
        <f t="shared" si="3"/>
        <v>0.02689486552567237</v>
      </c>
      <c r="H18" s="17">
        <f>Intra!H18+Inter!H18+Foreign!H18</f>
        <v>261</v>
      </c>
      <c r="I18" s="18">
        <f>((SQRT((Intra!I18/1.645)^2+(Inter!I18/1.645)^2+(Foreign!I18/1.645)^2))*1.645)</f>
        <v>221.85806273381186</v>
      </c>
      <c r="K18" s="21"/>
    </row>
    <row r="19" spans="1:11" s="2" customFormat="1" ht="14.25">
      <c r="A19" s="43" t="s">
        <v>16</v>
      </c>
      <c r="B19" s="9">
        <f>Intra!B19+Inter!B19+Foreign!B19</f>
        <v>184</v>
      </c>
      <c r="C19" s="10">
        <f>((SQRT((Intra!C19/1.645)^2+(Inter!C19/1.645)^2+(Foreign!C19/1.645)^2))*1.645)</f>
        <v>111.60645142642963</v>
      </c>
      <c r="D19" s="11">
        <f t="shared" si="2"/>
        <v>0.03483528966300644</v>
      </c>
      <c r="E19" s="9">
        <f>Intra!E19+Inter!E19+Foreign!E19</f>
        <v>132</v>
      </c>
      <c r="F19" s="10">
        <f>((SQRT((Intra!F19/1.645)^2+(Inter!F19/1.645)^2+(Foreign!F19/1.645)^2))*1.645)</f>
        <v>91</v>
      </c>
      <c r="G19" s="1">
        <f t="shared" si="3"/>
        <v>0.05378973105134474</v>
      </c>
      <c r="H19" s="17">
        <f>Intra!H19+Inter!H19+Foreign!H19</f>
        <v>52</v>
      </c>
      <c r="I19" s="18">
        <f>((SQRT((Intra!I19/1.645)^2+(Inter!I19/1.645)^2+(Foreign!I19/1.645)^2))*1.645)</f>
        <v>144.00347218036097</v>
      </c>
      <c r="K19" s="21"/>
    </row>
    <row r="20" spans="1:11" s="2" customFormat="1" ht="14.25">
      <c r="A20" s="43" t="s">
        <v>17</v>
      </c>
      <c r="B20" s="9">
        <f>Intra!B20+Inter!B20+Foreign!B20</f>
        <v>583</v>
      </c>
      <c r="C20" s="10">
        <f>((SQRT((Intra!C20/1.645)^2+(Inter!C20/1.645)^2+(Foreign!C20/1.645)^2))*1.645)</f>
        <v>268.2461556108493</v>
      </c>
      <c r="D20" s="11">
        <f t="shared" si="2"/>
        <v>0.11037485800833018</v>
      </c>
      <c r="E20" s="9">
        <f>Intra!E20+Inter!E20+Foreign!E20</f>
        <v>148</v>
      </c>
      <c r="F20" s="10">
        <f>((SQRT((Intra!F20/1.645)^2+(Inter!F20/1.645)^2+(Foreign!F20/1.645)^2))*1.645)</f>
        <v>75.45197147855052</v>
      </c>
      <c r="G20" s="1">
        <f t="shared" si="3"/>
        <v>0.06030969845150774</v>
      </c>
      <c r="H20" s="17">
        <f>Intra!H20+Inter!H20+Foreign!H20</f>
        <v>435</v>
      </c>
      <c r="I20" s="18">
        <f>((SQRT((Intra!I20/1.645)^2+(Inter!I20/1.645)^2+(Foreign!I20/1.645)^2))*1.645)</f>
        <v>278.655701538655</v>
      </c>
      <c r="K20" s="21"/>
    </row>
    <row r="21" spans="1:11" s="2" customFormat="1" ht="14.25">
      <c r="A21" s="43" t="s">
        <v>18</v>
      </c>
      <c r="B21" s="9">
        <f>Intra!B21+Inter!B21+Foreign!B21</f>
        <v>1369</v>
      </c>
      <c r="C21" s="10">
        <f>((SQRT((Intra!C21/1.645)^2+(Inter!C21/1.645)^2+(Foreign!C21/1.645)^2))*1.645)</f>
        <v>566.9303308167591</v>
      </c>
      <c r="D21" s="11">
        <f t="shared" si="2"/>
        <v>0.25918212798182505</v>
      </c>
      <c r="E21" s="9">
        <f>Intra!E21+Inter!E21+Foreign!E21</f>
        <v>525</v>
      </c>
      <c r="F21" s="10">
        <f>((SQRT((Intra!F21/1.645)^2+(Inter!F21/1.645)^2+(Foreign!F21/1.645)^2))*1.645)</f>
        <v>242.16110340019517</v>
      </c>
      <c r="G21" s="1">
        <f t="shared" si="3"/>
        <v>0.2139364303178484</v>
      </c>
      <c r="H21" s="17">
        <f>Intra!H21+Inter!H21+Foreign!H21</f>
        <v>844</v>
      </c>
      <c r="I21" s="18">
        <f>((SQRT((Intra!I21/1.645)^2+(Inter!I21/1.645)^2+(Foreign!I21/1.645)^2))*1.645)</f>
        <v>616.4835764235734</v>
      </c>
      <c r="K21" s="21"/>
    </row>
    <row r="22" spans="1:11" s="2" customFormat="1" ht="14.25">
      <c r="A22" s="43" t="s">
        <v>19</v>
      </c>
      <c r="B22" s="9">
        <f>Intra!B22+Inter!B22+Foreign!B22</f>
        <v>1043</v>
      </c>
      <c r="C22" s="10">
        <f>((SQRT((Intra!C22/1.645)^2+(Inter!C22/1.645)^2+(Foreign!C22/1.645)^2))*1.645)</f>
        <v>420.7433897282285</v>
      </c>
      <c r="D22" s="11">
        <f t="shared" si="2"/>
        <v>0.19746308216584627</v>
      </c>
      <c r="E22" s="9">
        <f>Intra!E22+Inter!E22+Foreign!E22</f>
        <v>625</v>
      </c>
      <c r="F22" s="10">
        <f>((SQRT((Intra!F22/1.645)^2+(Inter!F22/1.645)^2+(Foreign!F22/1.645)^2))*1.645)</f>
        <v>273.9069184960467</v>
      </c>
      <c r="G22" s="1">
        <f t="shared" si="3"/>
        <v>0.25468622656886714</v>
      </c>
      <c r="H22" s="17">
        <f>Intra!H22+Inter!H22+Foreign!H22</f>
        <v>418</v>
      </c>
      <c r="I22" s="18">
        <f>((SQRT((Intra!I22/1.645)^2+(Inter!I22/1.645)^2+(Foreign!I22/1.645)^2))*1.645)</f>
        <v>502.04581464244876</v>
      </c>
      <c r="K22" s="21"/>
    </row>
    <row r="23" spans="1:11" s="2" customFormat="1" ht="14.25">
      <c r="A23" s="43" t="s">
        <v>20</v>
      </c>
      <c r="B23" s="9">
        <f>Intra!B23+Inter!B23+Foreign!B23</f>
        <v>865</v>
      </c>
      <c r="C23" s="10">
        <f>((SQRT((Intra!C23/1.645)^2+(Inter!C23/1.645)^2+(Foreign!C23/1.645)^2))*1.645)</f>
        <v>325.04153580734874</v>
      </c>
      <c r="D23" s="11">
        <f t="shared" si="2"/>
        <v>0.16376372586141613</v>
      </c>
      <c r="E23" s="9">
        <f>Intra!E23+Inter!E23+Foreign!E23</f>
        <v>648</v>
      </c>
      <c r="F23" s="10">
        <f>((SQRT((Intra!F23/1.645)^2+(Inter!F23/1.645)^2+(Foreign!F23/1.645)^2))*1.645)</f>
        <v>569.8350638562005</v>
      </c>
      <c r="G23" s="1">
        <f t="shared" si="3"/>
        <v>0.26405867970660146</v>
      </c>
      <c r="H23" s="17">
        <f>Intra!H23+Inter!H23+Foreign!H23</f>
        <v>217</v>
      </c>
      <c r="I23" s="18">
        <f>((SQRT((Intra!I23/1.645)^2+(Inter!I23/1.645)^2+(Foreign!I23/1.645)^2))*1.645)</f>
        <v>656.021341116278</v>
      </c>
      <c r="K23" s="21"/>
    </row>
    <row r="24" spans="1:11" s="2" customFormat="1" ht="14.25">
      <c r="A24" s="43" t="s">
        <v>21</v>
      </c>
      <c r="B24" s="9">
        <f>Intra!B24+Inter!B24+Foreign!B24</f>
        <v>487</v>
      </c>
      <c r="C24" s="10">
        <f>((SQRT((Intra!C24/1.645)^2+(Inter!C24/1.645)^2+(Foreign!C24/1.645)^2))*1.645)</f>
        <v>186.82879863661276</v>
      </c>
      <c r="D24" s="11">
        <f t="shared" si="2"/>
        <v>0.09219992427110943</v>
      </c>
      <c r="E24" s="9">
        <f>Intra!E24+Inter!E24+Foreign!E24</f>
        <v>200</v>
      </c>
      <c r="F24" s="10">
        <f>((SQRT((Intra!F24/1.645)^2+(Inter!F24/1.645)^2+(Foreign!F24/1.645)^2))*1.645)</f>
        <v>114.38968484964016</v>
      </c>
      <c r="G24" s="1">
        <f t="shared" si="3"/>
        <v>0.08149959250203749</v>
      </c>
      <c r="H24" s="17">
        <f>Intra!H24+Inter!H24+Foreign!H24</f>
        <v>287</v>
      </c>
      <c r="I24" s="18">
        <f>((SQRT((Intra!I24/1.645)^2+(Inter!I24/1.645)^2+(Foreign!I24/1.645)^2))*1.645)</f>
        <v>219.0662000400792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4525</v>
      </c>
      <c r="C27" s="10">
        <f>((SQRT((Intra!C27/1.645)^2+(Inter!C27/1.645)^2+(Foreign!C27/1.645)^2))*1.645)</f>
        <v>564.4422025327304</v>
      </c>
      <c r="D27" s="11">
        <f>B27/B$27</f>
        <v>1</v>
      </c>
      <c r="E27" s="9">
        <f>Intra!E27+Inter!E27+Foreign!E27</f>
        <v>2612</v>
      </c>
      <c r="F27" s="10">
        <f>((SQRT((Intra!F27/1.645)^2+(Inter!F27/1.645)^2+(Foreign!F27/1.645)^2))*1.645)</f>
        <v>367.4914965002592</v>
      </c>
      <c r="G27" s="1">
        <f>E27/E$27</f>
        <v>1</v>
      </c>
      <c r="H27" s="17">
        <f>Intra!H27+Inter!H27+Foreign!H27</f>
        <v>1913</v>
      </c>
      <c r="I27" s="18">
        <f>((SQRT((Intra!I27/1.645)^2+(Inter!I27/1.645)^2+(Foreign!I27/1.645)^2))*1.645)</f>
        <v>673.5317364460267</v>
      </c>
      <c r="K27" s="21"/>
    </row>
    <row r="28" spans="1:11" ht="14.25">
      <c r="A28" s="43" t="s">
        <v>22</v>
      </c>
      <c r="B28" s="9">
        <f>Intra!B28+Inter!B28+Foreign!B28</f>
        <v>606</v>
      </c>
      <c r="C28" s="10">
        <f>((SQRT((Intra!C28/1.645)^2+(Inter!C28/1.645)^2+(Foreign!C28/1.645)^2))*1.645)</f>
        <v>206.95168518279814</v>
      </c>
      <c r="D28" s="11">
        <f aca="true" t="shared" si="4" ref="D28:D36">B28/B$27</f>
        <v>0.13392265193370165</v>
      </c>
      <c r="E28" s="9">
        <f>Intra!E28+Inter!E28+Foreign!E28</f>
        <v>186</v>
      </c>
      <c r="F28" s="10">
        <f>((SQRT((Intra!F28/1.645)^2+(Inter!F28/1.645)^2+(Foreign!F28/1.645)^2))*1.645)</f>
        <v>73.35529974037321</v>
      </c>
      <c r="G28" s="1">
        <f aca="true" t="shared" si="5" ref="G28:G36">E28/E$27</f>
        <v>0.07120980091883614</v>
      </c>
      <c r="H28" s="17">
        <f>Intra!H28+Inter!H28+Foreign!H28</f>
        <v>420</v>
      </c>
      <c r="I28" s="18">
        <f>((SQRT((Intra!I28/1.645)^2+(Inter!I28/1.645)^2+(Foreign!I28/1.645)^2))*1.645)</f>
        <v>219.56775719581412</v>
      </c>
      <c r="K28" s="21"/>
    </row>
    <row r="29" spans="1:11" ht="14.25">
      <c r="A29" s="43" t="s">
        <v>23</v>
      </c>
      <c r="B29" s="9">
        <f>Intra!B29+Inter!B29+Foreign!B29</f>
        <v>875</v>
      </c>
      <c r="C29" s="10">
        <f>((SQRT((Intra!C29/1.645)^2+(Inter!C29/1.645)^2+(Foreign!C29/1.645)^2))*1.645)</f>
        <v>243.05554920634913</v>
      </c>
      <c r="D29" s="11">
        <f t="shared" si="4"/>
        <v>0.19337016574585636</v>
      </c>
      <c r="E29" s="9">
        <f>Intra!E29+Inter!E29+Foreign!E29</f>
        <v>733</v>
      </c>
      <c r="F29" s="10">
        <f>((SQRT((Intra!F29/1.645)^2+(Inter!F29/1.645)^2+(Foreign!F29/1.645)^2))*1.645)</f>
        <v>177.341478509682</v>
      </c>
      <c r="G29" s="1">
        <f t="shared" si="5"/>
        <v>0.28062787136294026</v>
      </c>
      <c r="H29" s="17">
        <f>Intra!H29+Inter!H29+Foreign!H29</f>
        <v>142</v>
      </c>
      <c r="I29" s="18">
        <f>((SQRT((Intra!I29/1.645)^2+(Inter!I29/1.645)^2+(Foreign!I29/1.645)^2))*1.645)</f>
        <v>300.87538948873834</v>
      </c>
      <c r="K29" s="21"/>
    </row>
    <row r="30" spans="1:11" ht="14.25">
      <c r="A30" s="43" t="s">
        <v>14</v>
      </c>
      <c r="B30" s="9">
        <f>Intra!B30+Inter!B30+Foreign!B30</f>
        <v>293</v>
      </c>
      <c r="C30" s="10">
        <f>((SQRT((Intra!C30/1.645)^2+(Inter!C30/1.645)^2+(Foreign!C30/1.645)^2))*1.645)</f>
        <v>133.00375934536586</v>
      </c>
      <c r="D30" s="11">
        <f t="shared" si="4"/>
        <v>0.06475138121546961</v>
      </c>
      <c r="E30" s="9">
        <f>Intra!E30+Inter!E30+Foreign!E30</f>
        <v>207</v>
      </c>
      <c r="F30" s="10">
        <f>((SQRT((Intra!F30/1.645)^2+(Inter!F30/1.645)^2+(Foreign!F30/1.645)^2))*1.645)</f>
        <v>89.30845424706443</v>
      </c>
      <c r="G30" s="1">
        <f t="shared" si="5"/>
        <v>0.07924961715160796</v>
      </c>
      <c r="H30" s="17">
        <f>Intra!H30+Inter!H30+Foreign!H30</f>
        <v>86</v>
      </c>
      <c r="I30" s="18">
        <f>((SQRT((Intra!I30/1.645)^2+(Inter!I30/1.645)^2+(Foreign!I30/1.645)^2))*1.645)</f>
        <v>160.20611723651504</v>
      </c>
      <c r="K30" s="21"/>
    </row>
    <row r="31" spans="1:11" s="2" customFormat="1" ht="14.25">
      <c r="A31" s="43" t="s">
        <v>15</v>
      </c>
      <c r="B31" s="9">
        <f>Intra!B31+Inter!B31+Foreign!B31</f>
        <v>508</v>
      </c>
      <c r="C31" s="10">
        <f>((SQRT((Intra!C31/1.645)^2+(Inter!C31/1.645)^2+(Foreign!C31/1.645)^2))*1.645)</f>
        <v>209.1817391647751</v>
      </c>
      <c r="D31" s="11">
        <f t="shared" si="4"/>
        <v>0.11226519337016574</v>
      </c>
      <c r="E31" s="9">
        <f>Intra!E31+Inter!E31+Foreign!E31</f>
        <v>337</v>
      </c>
      <c r="F31" s="10">
        <f>((SQRT((Intra!F31/1.645)^2+(Inter!F31/1.645)^2+(Foreign!F31/1.645)^2))*1.645)</f>
        <v>161.91355718407274</v>
      </c>
      <c r="G31" s="1">
        <f t="shared" si="5"/>
        <v>0.12901990811638592</v>
      </c>
      <c r="H31" s="17">
        <f>Intra!H31+Inter!H31+Foreign!H31</f>
        <v>171</v>
      </c>
      <c r="I31" s="18">
        <f>((SQRT((Intra!I31/1.645)^2+(Inter!I31/1.645)^2+(Foreign!I31/1.645)^2))*1.645)</f>
        <v>264.5241009813662</v>
      </c>
      <c r="K31" s="21"/>
    </row>
    <row r="32" spans="1:11" s="2" customFormat="1" ht="14.25">
      <c r="A32" s="43" t="s">
        <v>16</v>
      </c>
      <c r="B32" s="9">
        <f>Intra!B32+Inter!B32+Foreign!B32</f>
        <v>692</v>
      </c>
      <c r="C32" s="10">
        <f>((SQRT((Intra!C32/1.645)^2+(Inter!C32/1.645)^2+(Foreign!C32/1.645)^2))*1.645)</f>
        <v>205.54804791094466</v>
      </c>
      <c r="D32" s="11">
        <f t="shared" si="4"/>
        <v>0.1529281767955801</v>
      </c>
      <c r="E32" s="9">
        <f>Intra!E32+Inter!E32+Foreign!E32</f>
        <v>226</v>
      </c>
      <c r="F32" s="10">
        <f>((SQRT((Intra!F32/1.645)^2+(Inter!F32/1.645)^2+(Foreign!F32/1.645)^2))*1.645)</f>
        <v>109.99999999999999</v>
      </c>
      <c r="G32" s="1">
        <f t="shared" si="5"/>
        <v>0.08652373660030628</v>
      </c>
      <c r="H32" s="17">
        <f>Intra!H32+Inter!H32+Foreign!H32</f>
        <v>466</v>
      </c>
      <c r="I32" s="18">
        <f>((SQRT((Intra!I32/1.645)^2+(Inter!I32/1.645)^2+(Foreign!I32/1.645)^2))*1.645)</f>
        <v>233.13086453749534</v>
      </c>
      <c r="K32" s="21"/>
    </row>
    <row r="33" spans="1:11" s="2" customFormat="1" ht="14.25">
      <c r="A33" s="43" t="s">
        <v>17</v>
      </c>
      <c r="B33" s="9">
        <f>Intra!B33+Inter!B33+Foreign!B33</f>
        <v>544</v>
      </c>
      <c r="C33" s="10">
        <f>((SQRT((Intra!C33/1.645)^2+(Inter!C33/1.645)^2+(Foreign!C33/1.645)^2))*1.645)</f>
        <v>234.54637068179076</v>
      </c>
      <c r="D33" s="11">
        <f t="shared" si="4"/>
        <v>0.12022099447513812</v>
      </c>
      <c r="E33" s="9">
        <f>Intra!E33+Inter!E33+Foreign!E33</f>
        <v>404</v>
      </c>
      <c r="F33" s="10">
        <f>((SQRT((Intra!F33/1.645)^2+(Inter!F33/1.645)^2+(Foreign!F33/1.645)^2))*1.645)</f>
        <v>139.0898989862312</v>
      </c>
      <c r="G33" s="1">
        <f t="shared" si="5"/>
        <v>0.1546707503828484</v>
      </c>
      <c r="H33" s="17">
        <f>Intra!H33+Inter!H33+Foreign!H33</f>
        <v>140</v>
      </c>
      <c r="I33" s="18">
        <f>((SQRT((Intra!I33/1.645)^2+(Inter!I33/1.645)^2+(Foreign!I33/1.645)^2))*1.645)</f>
        <v>272.6866333357761</v>
      </c>
      <c r="K33" s="21"/>
    </row>
    <row r="34" spans="1:11" s="2" customFormat="1" ht="14.25">
      <c r="A34" s="43" t="s">
        <v>24</v>
      </c>
      <c r="B34" s="9">
        <f>Intra!B34+Inter!B34+Foreign!B34</f>
        <v>453</v>
      </c>
      <c r="C34" s="10">
        <f>((SQRT((Intra!C34/1.645)^2+(Inter!C34/1.645)^2+(Foreign!C34/1.645)^2))*1.645)</f>
        <v>155.08062419270823</v>
      </c>
      <c r="D34" s="11">
        <f t="shared" si="4"/>
        <v>0.10011049723756905</v>
      </c>
      <c r="E34" s="9">
        <f>Intra!E34+Inter!E34+Foreign!E34</f>
        <v>161</v>
      </c>
      <c r="F34" s="10">
        <f>((SQRT((Intra!F34/1.645)^2+(Inter!F34/1.645)^2+(Foreign!F34/1.645)^2))*1.645)</f>
        <v>95.13148795220224</v>
      </c>
      <c r="G34" s="1">
        <f t="shared" si="5"/>
        <v>0.06163859111791731</v>
      </c>
      <c r="H34" s="17">
        <f>Intra!H34+Inter!H34+Foreign!H34</f>
        <v>292</v>
      </c>
      <c r="I34" s="18">
        <f>((SQRT((Intra!I34/1.645)^2+(Inter!I34/1.645)^2+(Foreign!I34/1.645)^2))*1.645)</f>
        <v>181.93405398660252</v>
      </c>
      <c r="K34" s="21"/>
    </row>
    <row r="35" spans="1:11" s="2" customFormat="1" ht="14.25">
      <c r="A35" s="43" t="s">
        <v>25</v>
      </c>
      <c r="B35" s="9">
        <f>Intra!B35+Inter!B35+Foreign!B35</f>
        <v>193</v>
      </c>
      <c r="C35" s="10">
        <f>((SQRT((Intra!C35/1.645)^2+(Inter!C35/1.645)^2+(Foreign!C35/1.645)^2))*1.645)</f>
        <v>108.22661410207752</v>
      </c>
      <c r="D35" s="11">
        <f t="shared" si="4"/>
        <v>0.04265193370165746</v>
      </c>
      <c r="E35" s="9">
        <f>Intra!E35+Inter!E35+Foreign!E35</f>
        <v>99</v>
      </c>
      <c r="F35" s="10">
        <f>((SQRT((Intra!F35/1.645)^2+(Inter!F35/1.645)^2+(Foreign!F35/1.645)^2))*1.645)</f>
        <v>71.58910531638176</v>
      </c>
      <c r="G35" s="1">
        <f t="shared" si="5"/>
        <v>0.03790199081163859</v>
      </c>
      <c r="H35" s="17">
        <f>Intra!H35+Inter!H35+Foreign!H35</f>
        <v>94</v>
      </c>
      <c r="I35" s="18">
        <f>((SQRT((Intra!I35/1.645)^2+(Inter!I35/1.645)^2+(Foreign!I35/1.645)^2))*1.645)</f>
        <v>129.76131935210896</v>
      </c>
      <c r="K35" s="21"/>
    </row>
    <row r="36" spans="1:11" s="2" customFormat="1" ht="14.25">
      <c r="A36" s="43" t="s">
        <v>26</v>
      </c>
      <c r="B36" s="9">
        <f>Intra!B36+Inter!B36+Foreign!B36</f>
        <v>361</v>
      </c>
      <c r="C36" s="10">
        <f>((SQRT((Intra!C36/1.645)^2+(Inter!C36/1.645)^2+(Foreign!C36/1.645)^2))*1.645)</f>
        <v>149.4590244849738</v>
      </c>
      <c r="D36" s="11">
        <f t="shared" si="4"/>
        <v>0.07977900552486188</v>
      </c>
      <c r="E36" s="9">
        <f>Intra!E36+Inter!E36+Foreign!E36</f>
        <v>259</v>
      </c>
      <c r="F36" s="10">
        <f>((SQRT((Intra!F36/1.645)^2+(Inter!F36/1.645)^2+(Foreign!F36/1.645)^2))*1.645)</f>
        <v>136.07718398026907</v>
      </c>
      <c r="G36" s="1">
        <f t="shared" si="5"/>
        <v>0.09915773353751914</v>
      </c>
      <c r="H36" s="17">
        <f>Intra!H36+Inter!H36+Foreign!H36</f>
        <v>102</v>
      </c>
      <c r="I36" s="18">
        <f>((SQRT((Intra!I36/1.645)^2+(Inter!I36/1.645)^2+(Foreign!I36/1.645)^2))*1.645)</f>
        <v>202.12619820300384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19">
        <v>1400</v>
      </c>
      <c r="C7" s="19">
        <v>300</v>
      </c>
      <c r="D7" s="11">
        <f aca="true" t="shared" si="0" ref="D7:D12">B7/B$7</f>
        <v>1</v>
      </c>
      <c r="E7" s="9">
        <v>579</v>
      </c>
      <c r="F7" s="10">
        <v>164</v>
      </c>
      <c r="G7" s="1">
        <f aca="true" t="shared" si="1" ref="G7:G12">E7/E$7</f>
        <v>1</v>
      </c>
      <c r="H7" s="17">
        <f aca="true" t="shared" si="2" ref="H7:H12">B7-E7</f>
        <v>821</v>
      </c>
      <c r="I7" s="18">
        <f aca="true" t="shared" si="3" ref="I7:I12">((SQRT((C7/1.645)^2+(F7/1.645)^2)))*1.645</f>
        <v>341.9005703417296</v>
      </c>
    </row>
    <row r="8" spans="1:9" ht="14.25">
      <c r="A8" s="37" t="s">
        <v>8</v>
      </c>
      <c r="B8" s="19">
        <v>128</v>
      </c>
      <c r="C8" s="19">
        <v>66</v>
      </c>
      <c r="D8" s="11">
        <f t="shared" si="0"/>
        <v>0.09142857142857143</v>
      </c>
      <c r="E8" s="9">
        <v>78</v>
      </c>
      <c r="F8" s="10">
        <v>53</v>
      </c>
      <c r="G8" s="1">
        <f t="shared" si="1"/>
        <v>0.13471502590673576</v>
      </c>
      <c r="H8" s="17">
        <f t="shared" si="2"/>
        <v>50</v>
      </c>
      <c r="I8" s="18">
        <f t="shared" si="3"/>
        <v>84.64632301523793</v>
      </c>
    </row>
    <row r="9" spans="1:9" ht="14.25">
      <c r="A9" s="37" t="s">
        <v>9</v>
      </c>
      <c r="B9" s="9">
        <v>644</v>
      </c>
      <c r="C9" s="10">
        <v>201</v>
      </c>
      <c r="D9" s="11">
        <f t="shared" si="0"/>
        <v>0.46</v>
      </c>
      <c r="E9" s="9">
        <v>181</v>
      </c>
      <c r="F9" s="10">
        <v>92</v>
      </c>
      <c r="G9" s="1">
        <f t="shared" si="1"/>
        <v>0.3126079447322971</v>
      </c>
      <c r="H9" s="17">
        <f t="shared" si="2"/>
        <v>463</v>
      </c>
      <c r="I9" s="18">
        <f t="shared" si="3"/>
        <v>221.05429197371402</v>
      </c>
    </row>
    <row r="10" spans="1:9" ht="14.25">
      <c r="A10" s="37" t="s">
        <v>10</v>
      </c>
      <c r="B10" s="19">
        <v>386</v>
      </c>
      <c r="C10" s="19">
        <v>174</v>
      </c>
      <c r="D10" s="11">
        <f t="shared" si="0"/>
        <v>0.2757142857142857</v>
      </c>
      <c r="E10" s="9">
        <v>130</v>
      </c>
      <c r="F10" s="10">
        <v>86</v>
      </c>
      <c r="G10" s="1">
        <f t="shared" si="1"/>
        <v>0.22452504317789293</v>
      </c>
      <c r="H10" s="17">
        <f t="shared" si="2"/>
        <v>256</v>
      </c>
      <c r="I10" s="18">
        <f t="shared" si="3"/>
        <v>194.09276132818556</v>
      </c>
    </row>
    <row r="11" spans="1:9" ht="14.25">
      <c r="A11" s="37" t="s">
        <v>11</v>
      </c>
      <c r="B11" s="9">
        <v>195</v>
      </c>
      <c r="C11" s="10">
        <v>111</v>
      </c>
      <c r="D11" s="11">
        <f t="shared" si="0"/>
        <v>0.1392857142857143</v>
      </c>
      <c r="E11" s="9">
        <v>134</v>
      </c>
      <c r="F11" s="10">
        <v>81</v>
      </c>
      <c r="G11" s="1">
        <f t="shared" si="1"/>
        <v>0.231433506044905</v>
      </c>
      <c r="H11" s="17">
        <f t="shared" si="2"/>
        <v>61</v>
      </c>
      <c r="I11" s="18">
        <f t="shared" si="3"/>
        <v>137.41178988718545</v>
      </c>
    </row>
    <row r="12" spans="1:9" ht="14.25">
      <c r="A12" s="37" t="s">
        <v>12</v>
      </c>
      <c r="B12" s="9">
        <v>47</v>
      </c>
      <c r="C12" s="10">
        <v>52</v>
      </c>
      <c r="D12" s="11">
        <f t="shared" si="0"/>
        <v>0.03357142857142857</v>
      </c>
      <c r="E12" s="9">
        <v>56</v>
      </c>
      <c r="F12" s="10">
        <v>45</v>
      </c>
      <c r="G12" s="1">
        <f t="shared" si="1"/>
        <v>0.09671848013816926</v>
      </c>
      <c r="H12" s="17">
        <f t="shared" si="2"/>
        <v>-9</v>
      </c>
      <c r="I12" s="18">
        <f t="shared" si="3"/>
        <v>68.76772498781678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2280</v>
      </c>
      <c r="C15" s="10">
        <v>658</v>
      </c>
      <c r="D15" s="11">
        <f>B15/B$15</f>
        <v>1</v>
      </c>
      <c r="E15" s="9">
        <v>760</v>
      </c>
      <c r="F15" s="10">
        <v>215</v>
      </c>
      <c r="G15" s="1">
        <f>E15/E$15</f>
        <v>1</v>
      </c>
      <c r="H15" s="17">
        <f>B15-E15</f>
        <v>1520</v>
      </c>
      <c r="I15" s="18">
        <f aca="true" t="shared" si="4" ref="I15:I24">((SQRT((C15/1.645)^2+(F15/1.645)^2)))*1.645</f>
        <v>692.2347867595214</v>
      </c>
    </row>
    <row r="16" spans="1:9" ht="14.25">
      <c r="A16" s="37" t="s">
        <v>13</v>
      </c>
      <c r="B16" s="9">
        <v>108</v>
      </c>
      <c r="C16" s="10">
        <v>128</v>
      </c>
      <c r="D16" s="11">
        <f aca="true" t="shared" si="5" ref="D16:D24">B16/B$15</f>
        <v>0.04736842105263158</v>
      </c>
      <c r="E16" s="9">
        <v>42</v>
      </c>
      <c r="F16" s="10">
        <v>37</v>
      </c>
      <c r="G16" s="1">
        <f aca="true" t="shared" si="6" ref="G16:G24">E16/E$15</f>
        <v>0.05526315789473684</v>
      </c>
      <c r="H16" s="17">
        <f aca="true" t="shared" si="7" ref="H16:H24">B16-E16</f>
        <v>66</v>
      </c>
      <c r="I16" s="18">
        <f t="shared" si="4"/>
        <v>133.24038426843418</v>
      </c>
    </row>
    <row r="17" spans="1:9" ht="14.25">
      <c r="A17" s="37" t="s">
        <v>14</v>
      </c>
      <c r="B17" s="9">
        <v>0</v>
      </c>
      <c r="C17" s="10">
        <v>0</v>
      </c>
      <c r="D17" s="11">
        <f t="shared" si="5"/>
        <v>0</v>
      </c>
      <c r="E17" s="9">
        <v>52</v>
      </c>
      <c r="F17" s="10">
        <v>48</v>
      </c>
      <c r="G17" s="1">
        <f t="shared" si="6"/>
        <v>0.06842105263157895</v>
      </c>
      <c r="H17" s="17">
        <f t="shared" si="7"/>
        <v>-52</v>
      </c>
      <c r="I17" s="18">
        <f t="shared" si="4"/>
        <v>48</v>
      </c>
    </row>
    <row r="18" spans="1:9" ht="14.25">
      <c r="A18" s="37" t="s">
        <v>15</v>
      </c>
      <c r="B18" s="9">
        <v>217</v>
      </c>
      <c r="C18" s="10">
        <v>185</v>
      </c>
      <c r="D18" s="11">
        <f t="shared" si="5"/>
        <v>0.09517543859649123</v>
      </c>
      <c r="E18" s="9">
        <v>55</v>
      </c>
      <c r="F18" s="10">
        <v>56</v>
      </c>
      <c r="G18" s="1">
        <f t="shared" si="6"/>
        <v>0.07236842105263158</v>
      </c>
      <c r="H18" s="17">
        <f t="shared" si="7"/>
        <v>162</v>
      </c>
      <c r="I18" s="18">
        <f t="shared" si="4"/>
        <v>193.28993765843063</v>
      </c>
    </row>
    <row r="19" spans="1:9" ht="14.25">
      <c r="A19" s="37" t="s">
        <v>16</v>
      </c>
      <c r="B19" s="9">
        <v>95</v>
      </c>
      <c r="C19" s="10">
        <v>90</v>
      </c>
      <c r="D19" s="11">
        <f t="shared" si="5"/>
        <v>0.041666666666666664</v>
      </c>
      <c r="E19" s="9">
        <v>0</v>
      </c>
      <c r="F19" s="10">
        <v>0</v>
      </c>
      <c r="G19" s="1">
        <f t="shared" si="6"/>
        <v>0</v>
      </c>
      <c r="H19" s="17">
        <f t="shared" si="7"/>
        <v>95</v>
      </c>
      <c r="I19" s="18">
        <f t="shared" si="4"/>
        <v>90</v>
      </c>
    </row>
    <row r="20" spans="1:9" ht="14.25">
      <c r="A20" s="37" t="s">
        <v>17</v>
      </c>
      <c r="B20" s="9">
        <v>83</v>
      </c>
      <c r="C20" s="10">
        <v>66</v>
      </c>
      <c r="D20" s="11">
        <f t="shared" si="5"/>
        <v>0.03640350877192983</v>
      </c>
      <c r="E20" s="9">
        <v>93</v>
      </c>
      <c r="F20" s="10">
        <v>62</v>
      </c>
      <c r="G20" s="1">
        <f t="shared" si="6"/>
        <v>0.12236842105263158</v>
      </c>
      <c r="H20" s="17">
        <f t="shared" si="7"/>
        <v>-10</v>
      </c>
      <c r="I20" s="18">
        <f t="shared" si="4"/>
        <v>90.55385138137416</v>
      </c>
    </row>
    <row r="21" spans="1:9" ht="14.25">
      <c r="A21" s="37" t="s">
        <v>18</v>
      </c>
      <c r="B21" s="9">
        <v>912</v>
      </c>
      <c r="C21" s="10">
        <v>536</v>
      </c>
      <c r="D21" s="11">
        <f t="shared" si="5"/>
        <v>0.4</v>
      </c>
      <c r="E21" s="9">
        <v>135</v>
      </c>
      <c r="F21" s="10">
        <v>99</v>
      </c>
      <c r="G21" s="1">
        <f t="shared" si="6"/>
        <v>0.17763157894736842</v>
      </c>
      <c r="H21" s="17">
        <f t="shared" si="7"/>
        <v>777</v>
      </c>
      <c r="I21" s="18">
        <f t="shared" si="4"/>
        <v>545.0660510433574</v>
      </c>
    </row>
    <row r="22" spans="1:9" ht="14.25">
      <c r="A22" s="37" t="s">
        <v>19</v>
      </c>
      <c r="B22" s="9">
        <v>444</v>
      </c>
      <c r="C22" s="10">
        <v>232</v>
      </c>
      <c r="D22" s="11">
        <f t="shared" si="5"/>
        <v>0.19473684210526315</v>
      </c>
      <c r="E22" s="9">
        <v>183</v>
      </c>
      <c r="F22" s="10">
        <v>100</v>
      </c>
      <c r="G22" s="1">
        <f t="shared" si="6"/>
        <v>0.24078947368421053</v>
      </c>
      <c r="H22" s="17">
        <f t="shared" si="7"/>
        <v>261</v>
      </c>
      <c r="I22" s="18">
        <f t="shared" si="4"/>
        <v>252.63412279421001</v>
      </c>
    </row>
    <row r="23" spans="1:9" ht="14.25">
      <c r="A23" s="37" t="s">
        <v>20</v>
      </c>
      <c r="B23" s="9">
        <v>345</v>
      </c>
      <c r="C23" s="10">
        <v>156</v>
      </c>
      <c r="D23" s="11">
        <f t="shared" si="5"/>
        <v>0.1513157894736842</v>
      </c>
      <c r="E23" s="9">
        <v>46</v>
      </c>
      <c r="F23" s="10">
        <v>66</v>
      </c>
      <c r="G23" s="1">
        <f t="shared" si="6"/>
        <v>0.060526315789473685</v>
      </c>
      <c r="H23" s="17">
        <f t="shared" si="7"/>
        <v>299</v>
      </c>
      <c r="I23" s="18">
        <f t="shared" si="4"/>
        <v>169.38713056191722</v>
      </c>
    </row>
    <row r="24" spans="1:9" ht="14.25">
      <c r="A24" s="37" t="s">
        <v>21</v>
      </c>
      <c r="B24" s="9">
        <v>76</v>
      </c>
      <c r="C24" s="10">
        <v>64</v>
      </c>
      <c r="D24" s="11">
        <f t="shared" si="5"/>
        <v>0.03333333333333333</v>
      </c>
      <c r="E24" s="9">
        <v>154</v>
      </c>
      <c r="F24" s="10">
        <v>106</v>
      </c>
      <c r="G24" s="1">
        <f t="shared" si="6"/>
        <v>0.2026315789473684</v>
      </c>
      <c r="H24" s="17">
        <f t="shared" si="7"/>
        <v>-78</v>
      </c>
      <c r="I24" s="18">
        <f t="shared" si="4"/>
        <v>123.82245353731284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1807</v>
      </c>
      <c r="C27" s="10">
        <v>353</v>
      </c>
      <c r="D27" s="1">
        <f>B27/B$27</f>
        <v>1</v>
      </c>
      <c r="E27" s="9">
        <v>1018</v>
      </c>
      <c r="F27" s="10">
        <v>205</v>
      </c>
      <c r="G27" s="1">
        <f>E27/E$27</f>
        <v>1</v>
      </c>
      <c r="H27" s="17">
        <f>B27-E27</f>
        <v>789</v>
      </c>
      <c r="I27" s="18">
        <f>((SQRT((C27/1.645)^2+(F27/1.645)^2)))*1.645</f>
        <v>408.20828017079714</v>
      </c>
    </row>
    <row r="28" spans="1:9" ht="14.25">
      <c r="A28" s="37" t="s">
        <v>22</v>
      </c>
      <c r="B28" s="9">
        <v>86</v>
      </c>
      <c r="C28" s="10">
        <v>59</v>
      </c>
      <c r="D28" s="1">
        <f aca="true" t="shared" si="8" ref="D28:D36">B28/B$27</f>
        <v>0.047592695074709465</v>
      </c>
      <c r="E28" s="9">
        <v>137</v>
      </c>
      <c r="F28" s="10">
        <v>65</v>
      </c>
      <c r="G28" s="1">
        <f aca="true" t="shared" si="9" ref="G28:G36">E28/E$27</f>
        <v>0.13457760314341846</v>
      </c>
      <c r="H28" s="17">
        <f>B28-E28</f>
        <v>-51</v>
      </c>
      <c r="I28" s="18">
        <f aca="true" t="shared" si="10" ref="I28:I36">((SQRT((C28/1.645)^2+(F28/1.645)^2)))*1.645</f>
        <v>87.78382538941898</v>
      </c>
    </row>
    <row r="29" spans="1:9" ht="14.25">
      <c r="A29" s="37" t="s">
        <v>23</v>
      </c>
      <c r="B29" s="9">
        <v>495</v>
      </c>
      <c r="C29" s="10">
        <v>188</v>
      </c>
      <c r="D29" s="1">
        <f t="shared" si="8"/>
        <v>0.27393469839513007</v>
      </c>
      <c r="E29" s="9">
        <v>290</v>
      </c>
      <c r="F29" s="10">
        <v>115</v>
      </c>
      <c r="G29" s="1">
        <f t="shared" si="9"/>
        <v>0.28487229862475444</v>
      </c>
      <c r="H29" s="17">
        <f aca="true" t="shared" si="11" ref="H29:H36">B29-E29</f>
        <v>205</v>
      </c>
      <c r="I29" s="18">
        <f t="shared" si="10"/>
        <v>220.38375620721231</v>
      </c>
    </row>
    <row r="30" spans="1:9" ht="14.25">
      <c r="A30" s="37" t="s">
        <v>14</v>
      </c>
      <c r="B30" s="9">
        <v>121</v>
      </c>
      <c r="C30" s="10">
        <v>84</v>
      </c>
      <c r="D30" s="1">
        <f t="shared" si="8"/>
        <v>0.06696181516325402</v>
      </c>
      <c r="E30" s="9">
        <v>126</v>
      </c>
      <c r="F30" s="10">
        <v>74</v>
      </c>
      <c r="G30" s="1">
        <f t="shared" si="9"/>
        <v>0.1237721021611002</v>
      </c>
      <c r="H30" s="17">
        <f t="shared" si="11"/>
        <v>-5</v>
      </c>
      <c r="I30" s="18">
        <f t="shared" si="10"/>
        <v>111.94641575325224</v>
      </c>
    </row>
    <row r="31" spans="1:9" ht="14.25">
      <c r="A31" s="37" t="s">
        <v>15</v>
      </c>
      <c r="B31" s="9">
        <v>239</v>
      </c>
      <c r="C31" s="10">
        <v>179</v>
      </c>
      <c r="D31" s="1">
        <f t="shared" si="8"/>
        <v>0.1322634200332042</v>
      </c>
      <c r="E31" s="9">
        <v>119</v>
      </c>
      <c r="F31" s="10">
        <v>70</v>
      </c>
      <c r="G31" s="1">
        <f t="shared" si="9"/>
        <v>0.1168958742632613</v>
      </c>
      <c r="H31" s="17">
        <f t="shared" si="11"/>
        <v>120</v>
      </c>
      <c r="I31" s="18">
        <f t="shared" si="10"/>
        <v>192.20041623263984</v>
      </c>
    </row>
    <row r="32" spans="1:9" ht="14.25">
      <c r="A32" s="37" t="s">
        <v>16</v>
      </c>
      <c r="B32" s="9">
        <v>208</v>
      </c>
      <c r="C32" s="10">
        <v>111</v>
      </c>
      <c r="D32" s="1">
        <f t="shared" si="8"/>
        <v>0.11510791366906475</v>
      </c>
      <c r="E32" s="9">
        <v>0</v>
      </c>
      <c r="F32" s="10">
        <v>0</v>
      </c>
      <c r="G32" s="1">
        <f t="shared" si="9"/>
        <v>0</v>
      </c>
      <c r="H32" s="17">
        <f t="shared" si="11"/>
        <v>208</v>
      </c>
      <c r="I32" s="18">
        <f t="shared" si="10"/>
        <v>111</v>
      </c>
    </row>
    <row r="33" spans="1:9" ht="14.25">
      <c r="A33" s="37" t="s">
        <v>17</v>
      </c>
      <c r="B33" s="9">
        <v>161</v>
      </c>
      <c r="C33" s="10">
        <v>96</v>
      </c>
      <c r="D33" s="1">
        <f t="shared" si="8"/>
        <v>0.08909795240730492</v>
      </c>
      <c r="E33" s="9">
        <v>124</v>
      </c>
      <c r="F33" s="10">
        <v>61</v>
      </c>
      <c r="G33" s="1">
        <f t="shared" si="9"/>
        <v>0.12180746561886051</v>
      </c>
      <c r="H33" s="17">
        <f t="shared" si="11"/>
        <v>37</v>
      </c>
      <c r="I33" s="18">
        <f t="shared" si="10"/>
        <v>113.74093370462545</v>
      </c>
    </row>
    <row r="34" spans="1:9" ht="14.25">
      <c r="A34" s="37" t="s">
        <v>24</v>
      </c>
      <c r="B34" s="9">
        <v>301</v>
      </c>
      <c r="C34" s="10">
        <v>127</v>
      </c>
      <c r="D34" s="1">
        <f t="shared" si="8"/>
        <v>0.16657443276148312</v>
      </c>
      <c r="E34" s="9">
        <v>74</v>
      </c>
      <c r="F34" s="10">
        <v>73</v>
      </c>
      <c r="G34" s="1">
        <f t="shared" si="9"/>
        <v>0.07269155206286837</v>
      </c>
      <c r="H34" s="17">
        <f t="shared" si="11"/>
        <v>227</v>
      </c>
      <c r="I34" s="18">
        <f t="shared" si="10"/>
        <v>146.4854941623914</v>
      </c>
    </row>
    <row r="35" spans="1:9" ht="14.25">
      <c r="A35" s="37" t="s">
        <v>25</v>
      </c>
      <c r="B35" s="9">
        <v>78</v>
      </c>
      <c r="C35" s="10">
        <v>63</v>
      </c>
      <c r="D35" s="1">
        <f t="shared" si="8"/>
        <v>0.04316546762589928</v>
      </c>
      <c r="E35" s="9">
        <v>33</v>
      </c>
      <c r="F35" s="10">
        <v>30</v>
      </c>
      <c r="G35" s="1">
        <f t="shared" si="9"/>
        <v>0.03241650294695481</v>
      </c>
      <c r="H35" s="17">
        <f t="shared" si="11"/>
        <v>45</v>
      </c>
      <c r="I35" s="18">
        <f t="shared" si="10"/>
        <v>69.77822009767806</v>
      </c>
    </row>
    <row r="36" spans="1:9" ht="14.25">
      <c r="A36" s="37" t="s">
        <v>26</v>
      </c>
      <c r="B36" s="9">
        <v>118</v>
      </c>
      <c r="C36" s="10">
        <v>72</v>
      </c>
      <c r="D36" s="1">
        <f t="shared" si="8"/>
        <v>0.0653016048699502</v>
      </c>
      <c r="E36" s="9">
        <v>115</v>
      </c>
      <c r="F36" s="10">
        <v>66</v>
      </c>
      <c r="G36" s="1">
        <f t="shared" si="9"/>
        <v>0.11296660117878192</v>
      </c>
      <c r="H36" s="17">
        <f t="shared" si="11"/>
        <v>3</v>
      </c>
      <c r="I36" s="18">
        <f t="shared" si="10"/>
        <v>97.67292357659822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Cecil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19">
        <v>1795</v>
      </c>
      <c r="C7" s="19">
        <v>363</v>
      </c>
      <c r="D7" s="11">
        <f aca="true" t="shared" si="0" ref="D7:D12">B7/B$7</f>
        <v>1</v>
      </c>
      <c r="E7" s="20">
        <v>936</v>
      </c>
      <c r="F7" s="19">
        <v>290</v>
      </c>
      <c r="G7" s="1">
        <f aca="true" t="shared" si="1" ref="G7:G12">E7/E$7</f>
        <v>1</v>
      </c>
      <c r="H7" s="17">
        <f aca="true" t="shared" si="2" ref="H7:H12">B7-E7</f>
        <v>859</v>
      </c>
      <c r="I7" s="18">
        <f aca="true" t="shared" si="3" ref="I7:I12">((SQRT((C7/1.645)^2+(F7/1.645)^2)))*1.645</f>
        <v>464.61704660935544</v>
      </c>
    </row>
    <row r="8" spans="1:9" ht="14.25">
      <c r="A8" s="31" t="s">
        <v>8</v>
      </c>
      <c r="B8" s="19">
        <v>122</v>
      </c>
      <c r="C8" s="19">
        <v>74</v>
      </c>
      <c r="D8" s="11">
        <f t="shared" si="0"/>
        <v>0.06796657381615599</v>
      </c>
      <c r="E8" s="20">
        <v>64</v>
      </c>
      <c r="F8" s="19">
        <v>53</v>
      </c>
      <c r="G8" s="1">
        <f t="shared" si="1"/>
        <v>0.06837606837606838</v>
      </c>
      <c r="H8" s="17">
        <f t="shared" si="2"/>
        <v>58</v>
      </c>
      <c r="I8" s="18">
        <f t="shared" si="3"/>
        <v>91.02197536858888</v>
      </c>
    </row>
    <row r="9" spans="1:9" ht="14.25">
      <c r="A9" s="31" t="s">
        <v>9</v>
      </c>
      <c r="B9" s="9">
        <v>793</v>
      </c>
      <c r="C9" s="10">
        <v>257</v>
      </c>
      <c r="D9" s="11">
        <f t="shared" si="0"/>
        <v>0.44178272980501393</v>
      </c>
      <c r="E9" s="9">
        <v>376</v>
      </c>
      <c r="F9" s="10">
        <v>239</v>
      </c>
      <c r="G9" s="1">
        <f t="shared" si="1"/>
        <v>0.4017094017094017</v>
      </c>
      <c r="H9" s="17">
        <f t="shared" si="2"/>
        <v>417</v>
      </c>
      <c r="I9" s="18">
        <f t="shared" si="3"/>
        <v>350.95583767762</v>
      </c>
    </row>
    <row r="10" spans="1:9" ht="14.25">
      <c r="A10" s="31" t="s">
        <v>10</v>
      </c>
      <c r="B10" s="19">
        <v>373</v>
      </c>
      <c r="C10" s="19">
        <v>153</v>
      </c>
      <c r="D10" s="11">
        <f t="shared" si="0"/>
        <v>0.20779944289693594</v>
      </c>
      <c r="E10" s="20">
        <v>282</v>
      </c>
      <c r="F10" s="19">
        <v>118</v>
      </c>
      <c r="G10" s="1">
        <f t="shared" si="1"/>
        <v>0.30128205128205127</v>
      </c>
      <c r="H10" s="17">
        <f t="shared" si="2"/>
        <v>91</v>
      </c>
      <c r="I10" s="18">
        <f t="shared" si="3"/>
        <v>193.2174940319846</v>
      </c>
    </row>
    <row r="11" spans="1:9" ht="14.25">
      <c r="A11" s="31" t="s">
        <v>11</v>
      </c>
      <c r="B11" s="9">
        <v>398</v>
      </c>
      <c r="C11" s="10">
        <v>181</v>
      </c>
      <c r="D11" s="11">
        <f t="shared" si="0"/>
        <v>0.22172701949860724</v>
      </c>
      <c r="E11" s="9">
        <v>144</v>
      </c>
      <c r="F11" s="10">
        <v>90</v>
      </c>
      <c r="G11" s="1">
        <f t="shared" si="1"/>
        <v>0.15384615384615385</v>
      </c>
      <c r="H11" s="17">
        <f t="shared" si="2"/>
        <v>254</v>
      </c>
      <c r="I11" s="18">
        <f t="shared" si="3"/>
        <v>202.1410398706804</v>
      </c>
    </row>
    <row r="12" spans="1:9" ht="14.25">
      <c r="A12" s="31" t="s">
        <v>12</v>
      </c>
      <c r="B12" s="9">
        <v>109</v>
      </c>
      <c r="C12" s="10">
        <v>66</v>
      </c>
      <c r="D12" s="11">
        <f t="shared" si="0"/>
        <v>0.060724233983286906</v>
      </c>
      <c r="E12" s="9">
        <v>70</v>
      </c>
      <c r="F12" s="10">
        <v>44</v>
      </c>
      <c r="G12" s="1">
        <f t="shared" si="1"/>
        <v>0.07478632478632478</v>
      </c>
      <c r="H12" s="17">
        <f t="shared" si="2"/>
        <v>39</v>
      </c>
      <c r="I12" s="18">
        <f t="shared" si="3"/>
        <v>79.32212806020776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2897</v>
      </c>
      <c r="C15" s="10">
        <v>627</v>
      </c>
      <c r="D15" s="11">
        <f>B15/B$15</f>
        <v>1</v>
      </c>
      <c r="E15" s="9">
        <v>1694</v>
      </c>
      <c r="F15" s="10">
        <v>668</v>
      </c>
      <c r="G15" s="1">
        <f>E15/E$15</f>
        <v>1</v>
      </c>
      <c r="H15" s="17">
        <f>B15-E15</f>
        <v>1203</v>
      </c>
      <c r="I15" s="18">
        <f aca="true" t="shared" si="4" ref="I15:I22">((SQRT((C15/1.645)^2+(F15/1.645)^2)))*1.645</f>
        <v>916.1621035602816</v>
      </c>
    </row>
    <row r="16" spans="1:9" ht="14.25">
      <c r="A16" s="31" t="s">
        <v>13</v>
      </c>
      <c r="B16" s="9">
        <v>274</v>
      </c>
      <c r="C16" s="10">
        <v>201</v>
      </c>
      <c r="D16" s="11">
        <f aca="true" t="shared" si="5" ref="D16:D22">B16/B$15</f>
        <v>0.09458060062133242</v>
      </c>
      <c r="E16" s="9">
        <v>11</v>
      </c>
      <c r="F16" s="10">
        <v>16</v>
      </c>
      <c r="G16" s="1">
        <f aca="true" t="shared" si="6" ref="G16:G24">E16/E$15</f>
        <v>0.006493506493506494</v>
      </c>
      <c r="H16" s="17">
        <f aca="true" t="shared" si="7" ref="H16:H22">B16-E16</f>
        <v>263</v>
      </c>
      <c r="I16" s="18">
        <f t="shared" si="4"/>
        <v>201.63581031156147</v>
      </c>
    </row>
    <row r="17" spans="1:9" ht="14.25">
      <c r="A17" s="31" t="s">
        <v>14</v>
      </c>
      <c r="B17" s="9">
        <v>42</v>
      </c>
      <c r="C17" s="10">
        <v>65</v>
      </c>
      <c r="D17" s="11">
        <f t="shared" si="5"/>
        <v>0.014497756299620296</v>
      </c>
      <c r="E17" s="9">
        <v>5</v>
      </c>
      <c r="F17" s="10">
        <v>7</v>
      </c>
      <c r="G17" s="1">
        <f t="shared" si="6"/>
        <v>0.0029515938606847697</v>
      </c>
      <c r="H17" s="17">
        <f t="shared" si="7"/>
        <v>37</v>
      </c>
      <c r="I17" s="18">
        <f t="shared" si="4"/>
        <v>65.37583651472463</v>
      </c>
    </row>
    <row r="18" spans="1:9" ht="14.25">
      <c r="A18" s="31" t="s">
        <v>15</v>
      </c>
      <c r="B18" s="9">
        <v>110</v>
      </c>
      <c r="C18" s="10">
        <v>108</v>
      </c>
      <c r="D18" s="11">
        <f t="shared" si="5"/>
        <v>0.037970314118053156</v>
      </c>
      <c r="E18" s="9">
        <v>11</v>
      </c>
      <c r="F18" s="10">
        <v>14</v>
      </c>
      <c r="G18" s="1">
        <f t="shared" si="6"/>
        <v>0.006493506493506494</v>
      </c>
      <c r="H18" s="17">
        <f t="shared" si="7"/>
        <v>99</v>
      </c>
      <c r="I18" s="18">
        <f t="shared" si="4"/>
        <v>108.90362712049587</v>
      </c>
    </row>
    <row r="19" spans="1:9" ht="14.25">
      <c r="A19" s="31" t="s">
        <v>16</v>
      </c>
      <c r="B19" s="9">
        <v>89</v>
      </c>
      <c r="C19" s="10">
        <v>66</v>
      </c>
      <c r="D19" s="11">
        <f t="shared" si="5"/>
        <v>0.03072143596824301</v>
      </c>
      <c r="E19" s="9">
        <v>132</v>
      </c>
      <c r="F19" s="10">
        <v>91</v>
      </c>
      <c r="G19" s="1">
        <f t="shared" si="6"/>
        <v>0.07792207792207792</v>
      </c>
      <c r="H19" s="17">
        <f t="shared" si="7"/>
        <v>-43</v>
      </c>
      <c r="I19" s="18">
        <f t="shared" si="4"/>
        <v>112.4144118874444</v>
      </c>
    </row>
    <row r="20" spans="1:9" ht="14.25">
      <c r="A20" s="31" t="s">
        <v>17</v>
      </c>
      <c r="B20" s="9">
        <v>500</v>
      </c>
      <c r="C20" s="10">
        <v>260</v>
      </c>
      <c r="D20" s="11">
        <f t="shared" si="5"/>
        <v>0.17259233690024162</v>
      </c>
      <c r="E20" s="9">
        <v>55</v>
      </c>
      <c r="F20" s="10">
        <v>43</v>
      </c>
      <c r="G20" s="1">
        <f t="shared" si="6"/>
        <v>0.032467532467532464</v>
      </c>
      <c r="H20" s="17">
        <f t="shared" si="7"/>
        <v>445</v>
      </c>
      <c r="I20" s="18">
        <f t="shared" si="4"/>
        <v>263.531781764553</v>
      </c>
    </row>
    <row r="21" spans="1:9" ht="14.25">
      <c r="A21" s="31" t="s">
        <v>18</v>
      </c>
      <c r="B21" s="9">
        <v>436</v>
      </c>
      <c r="C21" s="10">
        <v>183</v>
      </c>
      <c r="D21" s="11">
        <f t="shared" si="5"/>
        <v>0.1505005177770107</v>
      </c>
      <c r="E21" s="9">
        <v>390</v>
      </c>
      <c r="F21" s="10">
        <v>221</v>
      </c>
      <c r="G21" s="1">
        <f t="shared" si="6"/>
        <v>0.23022432113341204</v>
      </c>
      <c r="H21" s="17">
        <f t="shared" si="7"/>
        <v>46</v>
      </c>
      <c r="I21" s="18">
        <f t="shared" si="4"/>
        <v>286.93204770467867</v>
      </c>
    </row>
    <row r="22" spans="1:9" ht="14.25">
      <c r="A22" s="31" t="s">
        <v>19</v>
      </c>
      <c r="B22" s="9">
        <v>599</v>
      </c>
      <c r="C22" s="10">
        <v>351</v>
      </c>
      <c r="D22" s="11">
        <f t="shared" si="5"/>
        <v>0.20676561960648948</v>
      </c>
      <c r="E22" s="9">
        <v>442</v>
      </c>
      <c r="F22" s="10">
        <v>255</v>
      </c>
      <c r="G22" s="1">
        <f t="shared" si="6"/>
        <v>0.26092089728453366</v>
      </c>
      <c r="H22" s="17">
        <f t="shared" si="7"/>
        <v>157</v>
      </c>
      <c r="I22" s="18">
        <f t="shared" si="4"/>
        <v>433.8502045637411</v>
      </c>
    </row>
    <row r="23" spans="1:9" ht="14.25">
      <c r="A23" s="31" t="s">
        <v>20</v>
      </c>
      <c r="B23" s="9">
        <v>471</v>
      </c>
      <c r="C23" s="10">
        <v>280</v>
      </c>
      <c r="D23" s="11">
        <f>B23/B$15</f>
        <v>0.1625819813600276</v>
      </c>
      <c r="E23" s="9">
        <v>602</v>
      </c>
      <c r="F23" s="10">
        <v>566</v>
      </c>
      <c r="G23" s="1">
        <f t="shared" si="6"/>
        <v>0.35537190082644626</v>
      </c>
      <c r="H23" s="17">
        <f>B23-E23</f>
        <v>-131</v>
      </c>
      <c r="I23" s="18">
        <f>((SQRT((C23/1.645)^2+(F23/1.645)^2)))*1.645</f>
        <v>631.4712978433779</v>
      </c>
    </row>
    <row r="24" spans="1:9" ht="14.25">
      <c r="A24" s="31" t="s">
        <v>21</v>
      </c>
      <c r="B24" s="9">
        <v>376</v>
      </c>
      <c r="C24" s="10">
        <v>172</v>
      </c>
      <c r="D24" s="11">
        <f>B24/B$15</f>
        <v>0.1297894373489817</v>
      </c>
      <c r="E24" s="9">
        <v>46</v>
      </c>
      <c r="F24" s="10">
        <v>43</v>
      </c>
      <c r="G24" s="1">
        <f t="shared" si="6"/>
        <v>0.02715466351829988</v>
      </c>
      <c r="H24" s="17">
        <f>B24-E24</f>
        <v>330</v>
      </c>
      <c r="I24" s="18">
        <f>((SQRT((C24/1.645)^2+(F24/1.645)^2)))*1.645</f>
        <v>177.2935419015594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2611</v>
      </c>
      <c r="C27" s="10">
        <v>435</v>
      </c>
      <c r="D27" s="11">
        <f>B27/B$27</f>
        <v>1</v>
      </c>
      <c r="E27" s="9">
        <v>1594</v>
      </c>
      <c r="F27" s="10">
        <v>305</v>
      </c>
      <c r="G27" s="11">
        <f>E27/E$27</f>
        <v>1</v>
      </c>
      <c r="H27" s="17">
        <f>B27-E27</f>
        <v>1017</v>
      </c>
      <c r="I27" s="18">
        <f>((SQRT((C27/1.645)^2+(F27/1.645)^2)))*1.645</f>
        <v>531.2720583655797</v>
      </c>
    </row>
    <row r="28" spans="1:9" ht="14.25">
      <c r="A28" s="31" t="s">
        <v>22</v>
      </c>
      <c r="B28" s="9">
        <v>513</v>
      </c>
      <c r="C28" s="10">
        <v>198</v>
      </c>
      <c r="D28" s="11">
        <f aca="true" t="shared" si="8" ref="D28:D36">B28/B$27</f>
        <v>0.19647644580620452</v>
      </c>
      <c r="E28" s="9">
        <v>49</v>
      </c>
      <c r="F28" s="10">
        <v>34</v>
      </c>
      <c r="G28" s="11">
        <f aca="true" t="shared" si="9" ref="G28:G36">E28/E$27</f>
        <v>0.030740276035131745</v>
      </c>
      <c r="H28" s="17">
        <f>B28-E28</f>
        <v>464</v>
      </c>
      <c r="I28" s="18">
        <f aca="true" t="shared" si="10" ref="I28:I36">((SQRT((C28/1.645)^2+(F28/1.645)^2)))*1.645</f>
        <v>200.89798406156294</v>
      </c>
    </row>
    <row r="29" spans="1:9" ht="14.25">
      <c r="A29" s="31" t="s">
        <v>23</v>
      </c>
      <c r="B29" s="9">
        <v>378</v>
      </c>
      <c r="C29" s="10">
        <v>154</v>
      </c>
      <c r="D29" s="11">
        <f t="shared" si="8"/>
        <v>0.1447721179624665</v>
      </c>
      <c r="E29" s="9">
        <v>443</v>
      </c>
      <c r="F29" s="10">
        <v>135</v>
      </c>
      <c r="G29" s="11">
        <f t="shared" si="9"/>
        <v>0.2779171894604768</v>
      </c>
      <c r="H29" s="17">
        <f aca="true" t="shared" si="11" ref="H29:H36">B29-E29</f>
        <v>-65</v>
      </c>
      <c r="I29" s="18">
        <f t="shared" si="10"/>
        <v>204.79501947068928</v>
      </c>
    </row>
    <row r="30" spans="1:9" ht="14.25">
      <c r="A30" s="31" t="s">
        <v>14</v>
      </c>
      <c r="B30" s="9">
        <v>169</v>
      </c>
      <c r="C30" s="10">
        <v>103</v>
      </c>
      <c r="D30" s="11">
        <f t="shared" si="8"/>
        <v>0.06472615855993873</v>
      </c>
      <c r="E30" s="9">
        <v>81</v>
      </c>
      <c r="F30" s="10">
        <v>50</v>
      </c>
      <c r="G30" s="11">
        <f t="shared" si="9"/>
        <v>0.05081555834378921</v>
      </c>
      <c r="H30" s="17">
        <f t="shared" si="11"/>
        <v>88</v>
      </c>
      <c r="I30" s="18">
        <f t="shared" si="10"/>
        <v>114.4945413545991</v>
      </c>
    </row>
    <row r="31" spans="1:9" ht="14.25">
      <c r="A31" s="31" t="s">
        <v>15</v>
      </c>
      <c r="B31" s="9">
        <v>207</v>
      </c>
      <c r="C31" s="10">
        <v>96</v>
      </c>
      <c r="D31" s="11">
        <f t="shared" si="8"/>
        <v>0.07927996936039831</v>
      </c>
      <c r="E31" s="9">
        <v>218</v>
      </c>
      <c r="F31" s="10">
        <v>146</v>
      </c>
      <c r="G31" s="11">
        <f t="shared" si="9"/>
        <v>0.13676286072772897</v>
      </c>
      <c r="H31" s="17">
        <f t="shared" si="11"/>
        <v>-11</v>
      </c>
      <c r="I31" s="18">
        <f t="shared" si="10"/>
        <v>174.73408368146156</v>
      </c>
    </row>
    <row r="32" spans="1:9" ht="14.25">
      <c r="A32" s="31" t="s">
        <v>16</v>
      </c>
      <c r="B32" s="9">
        <v>484</v>
      </c>
      <c r="C32" s="10">
        <v>173</v>
      </c>
      <c r="D32" s="11">
        <f t="shared" si="8"/>
        <v>0.18536959019532745</v>
      </c>
      <c r="E32" s="9">
        <v>226</v>
      </c>
      <c r="F32" s="10">
        <v>110</v>
      </c>
      <c r="G32" s="11">
        <f t="shared" si="9"/>
        <v>0.14178168130489335</v>
      </c>
      <c r="H32" s="17">
        <f t="shared" si="11"/>
        <v>258</v>
      </c>
      <c r="I32" s="18">
        <f t="shared" si="10"/>
        <v>205.00975586542216</v>
      </c>
    </row>
    <row r="33" spans="1:9" ht="14.25">
      <c r="A33" s="31" t="s">
        <v>17</v>
      </c>
      <c r="B33" s="9">
        <v>383</v>
      </c>
      <c r="C33" s="10">
        <v>214</v>
      </c>
      <c r="D33" s="11">
        <f t="shared" si="8"/>
        <v>0.14668709306779013</v>
      </c>
      <c r="E33" s="9">
        <v>280</v>
      </c>
      <c r="F33" s="10">
        <v>125</v>
      </c>
      <c r="G33" s="11">
        <f t="shared" si="9"/>
        <v>0.17565872020075282</v>
      </c>
      <c r="H33" s="17">
        <f t="shared" si="11"/>
        <v>103</v>
      </c>
      <c r="I33" s="18">
        <f t="shared" si="10"/>
        <v>247.83260479605985</v>
      </c>
    </row>
    <row r="34" spans="1:9" ht="14.25">
      <c r="A34" s="31" t="s">
        <v>24</v>
      </c>
      <c r="B34" s="9">
        <v>152</v>
      </c>
      <c r="C34" s="10">
        <v>89</v>
      </c>
      <c r="D34" s="11">
        <f t="shared" si="8"/>
        <v>0.05821524320183838</v>
      </c>
      <c r="E34" s="9">
        <v>87</v>
      </c>
      <c r="F34" s="10">
        <v>61</v>
      </c>
      <c r="G34" s="11">
        <f t="shared" si="9"/>
        <v>0.054579673776662486</v>
      </c>
      <c r="H34" s="17">
        <f t="shared" si="11"/>
        <v>65</v>
      </c>
      <c r="I34" s="18">
        <f t="shared" si="10"/>
        <v>107.89810007595129</v>
      </c>
    </row>
    <row r="35" spans="1:9" ht="14.25">
      <c r="A35" s="31" t="s">
        <v>25</v>
      </c>
      <c r="B35" s="9">
        <v>115</v>
      </c>
      <c r="C35" s="10">
        <v>88</v>
      </c>
      <c r="D35" s="11">
        <f t="shared" si="8"/>
        <v>0.04404442742244351</v>
      </c>
      <c r="E35" s="9">
        <v>66</v>
      </c>
      <c r="F35" s="10">
        <v>65</v>
      </c>
      <c r="G35" s="11">
        <f t="shared" si="9"/>
        <v>0.04140526976160602</v>
      </c>
      <c r="H35" s="17">
        <f t="shared" si="11"/>
        <v>49</v>
      </c>
      <c r="I35" s="18">
        <f t="shared" si="10"/>
        <v>109.40292500660117</v>
      </c>
    </row>
    <row r="36" spans="1:9" ht="14.25">
      <c r="A36" s="31" t="s">
        <v>26</v>
      </c>
      <c r="B36" s="9">
        <v>210</v>
      </c>
      <c r="C36" s="10">
        <v>123</v>
      </c>
      <c r="D36" s="11">
        <f t="shared" si="8"/>
        <v>0.08042895442359249</v>
      </c>
      <c r="E36" s="9">
        <v>144</v>
      </c>
      <c r="F36" s="10">
        <v>119</v>
      </c>
      <c r="G36" s="11">
        <f t="shared" si="9"/>
        <v>0.0903387703889586</v>
      </c>
      <c r="H36" s="17">
        <f t="shared" si="11"/>
        <v>66</v>
      </c>
      <c r="I36" s="18">
        <f t="shared" si="10"/>
        <v>171.14321488157222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Cecil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19">
        <v>63</v>
      </c>
      <c r="C7" s="19">
        <v>58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63</v>
      </c>
      <c r="I7" s="18">
        <f aca="true" t="shared" si="2" ref="I7:I12">((SQRT((C7/1.645)^2+(F7/1.645)^2)))*1.645</f>
        <v>57.99999999999999</v>
      </c>
    </row>
    <row r="8" spans="1:9" ht="14.25">
      <c r="A8" s="25" t="s">
        <v>8</v>
      </c>
      <c r="B8" s="19">
        <v>0</v>
      </c>
      <c r="C8" s="19">
        <v>0</v>
      </c>
      <c r="D8" s="11">
        <f t="shared" si="0"/>
        <v>0</v>
      </c>
      <c r="E8" s="9">
        <v>0</v>
      </c>
      <c r="F8" s="10">
        <v>0</v>
      </c>
      <c r="G8" s="1">
        <v>0</v>
      </c>
      <c r="H8" s="17">
        <f t="shared" si="1"/>
        <v>0</v>
      </c>
      <c r="I8" s="18">
        <f t="shared" si="2"/>
        <v>0</v>
      </c>
    </row>
    <row r="9" spans="1:9" ht="14.25">
      <c r="A9" s="25" t="s">
        <v>9</v>
      </c>
      <c r="B9" s="9">
        <v>33</v>
      </c>
      <c r="C9" s="10">
        <v>36</v>
      </c>
      <c r="D9" s="11">
        <f>B9/B$7</f>
        <v>0.5238095238095238</v>
      </c>
      <c r="E9" s="9">
        <v>0</v>
      </c>
      <c r="F9" s="10">
        <v>0</v>
      </c>
      <c r="G9" s="1">
        <v>0</v>
      </c>
      <c r="H9" s="17">
        <f t="shared" si="1"/>
        <v>33</v>
      </c>
      <c r="I9" s="18">
        <f>((SQRT((C9/1.645)^2+(F9/1.645)^2)))*1.645</f>
        <v>36</v>
      </c>
    </row>
    <row r="10" spans="1:9" ht="14.25">
      <c r="A10" s="25" t="s">
        <v>10</v>
      </c>
      <c r="B10" s="19">
        <v>30</v>
      </c>
      <c r="C10" s="19">
        <v>45</v>
      </c>
      <c r="D10" s="11">
        <f>B10/B$7</f>
        <v>0.47619047619047616</v>
      </c>
      <c r="E10" s="9">
        <v>0</v>
      </c>
      <c r="F10" s="10">
        <v>0</v>
      </c>
      <c r="G10" s="1">
        <v>0</v>
      </c>
      <c r="H10" s="17">
        <f t="shared" si="1"/>
        <v>30</v>
      </c>
      <c r="I10" s="18">
        <f>((SQRT((C10/1.645)^2+(F10/1.645)^2)))*1.645</f>
        <v>45</v>
      </c>
    </row>
    <row r="11" spans="1:9" ht="14.25">
      <c r="A11" s="25" t="s">
        <v>11</v>
      </c>
      <c r="B11" s="9">
        <v>0</v>
      </c>
      <c r="C11" s="10">
        <v>0</v>
      </c>
      <c r="D11" s="11">
        <f t="shared" si="0"/>
        <v>0</v>
      </c>
      <c r="E11" s="9">
        <v>0</v>
      </c>
      <c r="F11" s="10">
        <v>0</v>
      </c>
      <c r="G11" s="1">
        <v>0</v>
      </c>
      <c r="H11" s="17">
        <f t="shared" si="1"/>
        <v>0</v>
      </c>
      <c r="I11" s="18">
        <f t="shared" si="2"/>
        <v>0</v>
      </c>
    </row>
    <row r="12" spans="1:9" ht="14.25">
      <c r="A12" s="25" t="s">
        <v>12</v>
      </c>
      <c r="B12" s="9">
        <v>0</v>
      </c>
      <c r="C12" s="10">
        <v>0</v>
      </c>
      <c r="D12" s="11">
        <f t="shared" si="0"/>
        <v>0</v>
      </c>
      <c r="E12" s="9">
        <v>0</v>
      </c>
      <c r="F12" s="10">
        <v>0</v>
      </c>
      <c r="G12" s="1">
        <v>0</v>
      </c>
      <c r="H12" s="17">
        <f t="shared" si="1"/>
        <v>0</v>
      </c>
      <c r="I12" s="18">
        <f t="shared" si="2"/>
        <v>0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105</v>
      </c>
      <c r="C15" s="10">
        <v>69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105</v>
      </c>
      <c r="I15" s="18">
        <f aca="true" t="shared" si="3" ref="I15:I24">((SQRT((C15/1.645)^2+(F15/1.645)^2)))*1.645</f>
        <v>69</v>
      </c>
    </row>
    <row r="16" spans="1:9" ht="14.25">
      <c r="A16" s="25" t="s">
        <v>13</v>
      </c>
      <c r="B16" s="9">
        <v>0</v>
      </c>
      <c r="C16" s="10">
        <v>0</v>
      </c>
      <c r="D16" s="11">
        <f aca="true" t="shared" si="4" ref="D16:D24">B16/B$15</f>
        <v>0</v>
      </c>
      <c r="E16" s="9">
        <v>0</v>
      </c>
      <c r="F16" s="10">
        <v>0</v>
      </c>
      <c r="G16" s="1">
        <v>0</v>
      </c>
      <c r="H16" s="17">
        <f aca="true" t="shared" si="5" ref="H16:H24">B16-E16</f>
        <v>0</v>
      </c>
      <c r="I16" s="18">
        <f t="shared" si="3"/>
        <v>0</v>
      </c>
    </row>
    <row r="17" spans="1:9" ht="14.25">
      <c r="A17" s="25" t="s">
        <v>14</v>
      </c>
      <c r="B17" s="9">
        <v>0</v>
      </c>
      <c r="C17" s="10">
        <v>0</v>
      </c>
      <c r="D17" s="11">
        <f t="shared" si="4"/>
        <v>0</v>
      </c>
      <c r="E17" s="9">
        <v>0</v>
      </c>
      <c r="F17" s="10">
        <v>0</v>
      </c>
      <c r="G17" s="1">
        <v>0</v>
      </c>
      <c r="H17" s="17">
        <f t="shared" si="5"/>
        <v>0</v>
      </c>
      <c r="I17" s="18">
        <f t="shared" si="3"/>
        <v>0</v>
      </c>
    </row>
    <row r="18" spans="1:9" ht="14.25">
      <c r="A18" s="25" t="s">
        <v>15</v>
      </c>
      <c r="B18" s="9">
        <v>0</v>
      </c>
      <c r="C18" s="10">
        <v>0</v>
      </c>
      <c r="D18" s="11">
        <f t="shared" si="4"/>
        <v>0</v>
      </c>
      <c r="E18" s="9">
        <v>0</v>
      </c>
      <c r="F18" s="10">
        <v>0</v>
      </c>
      <c r="G18" s="1">
        <v>0</v>
      </c>
      <c r="H18" s="17">
        <f t="shared" si="5"/>
        <v>0</v>
      </c>
      <c r="I18" s="18">
        <f t="shared" si="3"/>
        <v>0</v>
      </c>
    </row>
    <row r="19" spans="1:9" ht="14.25">
      <c r="A19" s="25" t="s">
        <v>16</v>
      </c>
      <c r="B19" s="9">
        <v>0</v>
      </c>
      <c r="C19" s="10">
        <v>0</v>
      </c>
      <c r="D19" s="11">
        <f t="shared" si="4"/>
        <v>0</v>
      </c>
      <c r="E19" s="9">
        <v>0</v>
      </c>
      <c r="F19" s="10">
        <v>0</v>
      </c>
      <c r="G19" s="1">
        <v>0</v>
      </c>
      <c r="H19" s="17">
        <f t="shared" si="5"/>
        <v>0</v>
      </c>
      <c r="I19" s="18">
        <f t="shared" si="3"/>
        <v>0</v>
      </c>
    </row>
    <row r="20" spans="1:9" ht="14.25">
      <c r="A20" s="25" t="s">
        <v>17</v>
      </c>
      <c r="B20" s="9">
        <v>0</v>
      </c>
      <c r="C20" s="10">
        <v>0</v>
      </c>
      <c r="D20" s="11">
        <f t="shared" si="4"/>
        <v>0</v>
      </c>
      <c r="E20" s="9">
        <v>0</v>
      </c>
      <c r="F20" s="10">
        <v>0</v>
      </c>
      <c r="G20" s="1">
        <v>0</v>
      </c>
      <c r="H20" s="17">
        <f t="shared" si="5"/>
        <v>0</v>
      </c>
      <c r="I20" s="18">
        <f t="shared" si="3"/>
        <v>0</v>
      </c>
    </row>
    <row r="21" spans="1:9" ht="14.25">
      <c r="A21" s="25" t="s">
        <v>18</v>
      </c>
      <c r="B21" s="9">
        <v>21</v>
      </c>
      <c r="C21" s="10">
        <v>25</v>
      </c>
      <c r="D21" s="11">
        <f t="shared" si="4"/>
        <v>0.2</v>
      </c>
      <c r="E21" s="9">
        <v>0</v>
      </c>
      <c r="F21" s="10">
        <v>0</v>
      </c>
      <c r="G21" s="1">
        <v>0</v>
      </c>
      <c r="H21" s="17">
        <f t="shared" si="5"/>
        <v>21</v>
      </c>
      <c r="I21" s="18">
        <f t="shared" si="3"/>
        <v>25</v>
      </c>
    </row>
    <row r="22" spans="1:9" ht="14.25">
      <c r="A22" s="25" t="s">
        <v>19</v>
      </c>
      <c r="B22" s="9">
        <v>0</v>
      </c>
      <c r="C22" s="10">
        <v>0</v>
      </c>
      <c r="D22" s="11">
        <f t="shared" si="4"/>
        <v>0</v>
      </c>
      <c r="E22" s="9">
        <v>0</v>
      </c>
      <c r="F22" s="10">
        <v>0</v>
      </c>
      <c r="G22" s="1">
        <v>0</v>
      </c>
      <c r="H22" s="17">
        <f t="shared" si="5"/>
        <v>0</v>
      </c>
      <c r="I22" s="18">
        <f t="shared" si="3"/>
        <v>0</v>
      </c>
    </row>
    <row r="23" spans="1:9" ht="14.25">
      <c r="A23" s="25" t="s">
        <v>20</v>
      </c>
      <c r="B23" s="9">
        <v>49</v>
      </c>
      <c r="C23" s="10">
        <v>54</v>
      </c>
      <c r="D23" s="11">
        <f t="shared" si="4"/>
        <v>0.4666666666666667</v>
      </c>
      <c r="E23" s="9">
        <v>0</v>
      </c>
      <c r="F23" s="10">
        <v>0</v>
      </c>
      <c r="G23" s="1">
        <v>0</v>
      </c>
      <c r="H23" s="17">
        <f t="shared" si="5"/>
        <v>49</v>
      </c>
      <c r="I23" s="18">
        <f t="shared" si="3"/>
        <v>54</v>
      </c>
    </row>
    <row r="24" spans="1:9" ht="14.25">
      <c r="A24" s="25" t="s">
        <v>21</v>
      </c>
      <c r="B24" s="9">
        <v>35</v>
      </c>
      <c r="C24" s="10">
        <v>35</v>
      </c>
      <c r="D24" s="11">
        <f t="shared" si="4"/>
        <v>0.3333333333333333</v>
      </c>
      <c r="E24" s="9">
        <v>0</v>
      </c>
      <c r="F24" s="10">
        <v>0</v>
      </c>
      <c r="G24" s="1">
        <v>0</v>
      </c>
      <c r="H24" s="17">
        <f t="shared" si="5"/>
        <v>35</v>
      </c>
      <c r="I24" s="18">
        <f t="shared" si="3"/>
        <v>35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107</v>
      </c>
      <c r="C27" s="10">
        <v>69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107</v>
      </c>
      <c r="I27" s="18">
        <f>((SQRT((C27/1.645)^2+(F27/1.645)^2)))*1.645</f>
        <v>69</v>
      </c>
    </row>
    <row r="28" spans="1:9" ht="14.25">
      <c r="A28" s="25" t="s">
        <v>22</v>
      </c>
      <c r="B28" s="9">
        <v>7</v>
      </c>
      <c r="C28" s="10">
        <v>12</v>
      </c>
      <c r="D28" s="11">
        <f aca="true" t="shared" si="6" ref="D28:D36">B28/B$27</f>
        <v>0.06542056074766354</v>
      </c>
      <c r="E28" s="9">
        <v>0</v>
      </c>
      <c r="F28" s="10">
        <v>0</v>
      </c>
      <c r="G28" s="1">
        <v>0</v>
      </c>
      <c r="H28" s="17">
        <f>B28-E28</f>
        <v>7</v>
      </c>
      <c r="I28" s="18">
        <f aca="true" t="shared" si="7" ref="I28:I36">((SQRT((C28/1.645)^2+(F28/1.645)^2)))*1.645</f>
        <v>12</v>
      </c>
    </row>
    <row r="29" spans="1:9" ht="14.25">
      <c r="A29" s="25" t="s">
        <v>23</v>
      </c>
      <c r="B29" s="9">
        <v>2</v>
      </c>
      <c r="C29" s="10">
        <v>4</v>
      </c>
      <c r="D29" s="11">
        <f t="shared" si="6"/>
        <v>0.018691588785046728</v>
      </c>
      <c r="E29" s="9">
        <v>0</v>
      </c>
      <c r="F29" s="10">
        <v>0</v>
      </c>
      <c r="G29" s="1">
        <v>0</v>
      </c>
      <c r="H29" s="17">
        <f aca="true" t="shared" si="8" ref="H29:H36">B29-E29</f>
        <v>2</v>
      </c>
      <c r="I29" s="18">
        <f t="shared" si="7"/>
        <v>4</v>
      </c>
    </row>
    <row r="30" spans="1:9" ht="14.25">
      <c r="A30" s="25" t="s">
        <v>14</v>
      </c>
      <c r="B30" s="9">
        <v>3</v>
      </c>
      <c r="C30" s="10">
        <v>5</v>
      </c>
      <c r="D30" s="11">
        <f t="shared" si="6"/>
        <v>0.028037383177570093</v>
      </c>
      <c r="E30" s="9">
        <v>0</v>
      </c>
      <c r="F30" s="10">
        <v>0</v>
      </c>
      <c r="G30" s="1">
        <v>0</v>
      </c>
      <c r="H30" s="17">
        <f t="shared" si="8"/>
        <v>3</v>
      </c>
      <c r="I30" s="18">
        <f t="shared" si="7"/>
        <v>5</v>
      </c>
    </row>
    <row r="31" spans="1:9" ht="14.25">
      <c r="A31" s="25" t="s">
        <v>15</v>
      </c>
      <c r="B31" s="9">
        <v>62</v>
      </c>
      <c r="C31" s="10">
        <v>50</v>
      </c>
      <c r="D31" s="11">
        <f t="shared" si="6"/>
        <v>0.5794392523364486</v>
      </c>
      <c r="E31" s="9">
        <v>0</v>
      </c>
      <c r="F31" s="10">
        <v>0</v>
      </c>
      <c r="G31" s="1">
        <v>0</v>
      </c>
      <c r="H31" s="17">
        <f t="shared" si="8"/>
        <v>62</v>
      </c>
      <c r="I31" s="18">
        <f t="shared" si="7"/>
        <v>50</v>
      </c>
    </row>
    <row r="32" spans="1:9" ht="14.25">
      <c r="A32" s="25" t="s">
        <v>16</v>
      </c>
      <c r="B32" s="9">
        <v>0</v>
      </c>
      <c r="C32" s="10">
        <v>0</v>
      </c>
      <c r="D32" s="11">
        <f t="shared" si="6"/>
        <v>0</v>
      </c>
      <c r="E32" s="9">
        <v>0</v>
      </c>
      <c r="F32" s="10">
        <v>0</v>
      </c>
      <c r="G32" s="1">
        <v>0</v>
      </c>
      <c r="H32" s="17">
        <f t="shared" si="8"/>
        <v>0</v>
      </c>
      <c r="I32" s="18">
        <f t="shared" si="7"/>
        <v>0</v>
      </c>
    </row>
    <row r="33" spans="1:9" ht="14.25">
      <c r="A33" s="25" t="s">
        <v>17</v>
      </c>
      <c r="B33" s="9">
        <v>0</v>
      </c>
      <c r="C33" s="10">
        <v>0</v>
      </c>
      <c r="D33" s="11">
        <f t="shared" si="6"/>
        <v>0</v>
      </c>
      <c r="E33" s="9">
        <v>0</v>
      </c>
      <c r="F33" s="10">
        <v>0</v>
      </c>
      <c r="G33" s="1">
        <v>0</v>
      </c>
      <c r="H33" s="17">
        <f t="shared" si="8"/>
        <v>0</v>
      </c>
      <c r="I33" s="18">
        <f t="shared" si="7"/>
        <v>0</v>
      </c>
    </row>
    <row r="34" spans="1:9" ht="14.25">
      <c r="A34" s="25" t="s">
        <v>24</v>
      </c>
      <c r="B34" s="9">
        <v>0</v>
      </c>
      <c r="C34" s="10">
        <v>0</v>
      </c>
      <c r="D34" s="11">
        <f t="shared" si="6"/>
        <v>0</v>
      </c>
      <c r="E34" s="9">
        <v>0</v>
      </c>
      <c r="F34" s="10">
        <v>0</v>
      </c>
      <c r="G34" s="1">
        <v>0</v>
      </c>
      <c r="H34" s="17">
        <f t="shared" si="8"/>
        <v>0</v>
      </c>
      <c r="I34" s="18">
        <f t="shared" si="7"/>
        <v>0</v>
      </c>
    </row>
    <row r="35" spans="1:9" ht="14.25">
      <c r="A35" s="25" t="s">
        <v>25</v>
      </c>
      <c r="B35" s="9">
        <v>0</v>
      </c>
      <c r="C35" s="10">
        <v>0</v>
      </c>
      <c r="D35" s="11">
        <f t="shared" si="6"/>
        <v>0</v>
      </c>
      <c r="E35" s="9">
        <v>0</v>
      </c>
      <c r="F35" s="10">
        <v>0</v>
      </c>
      <c r="G35" s="1">
        <v>0</v>
      </c>
      <c r="H35" s="17">
        <f t="shared" si="8"/>
        <v>0</v>
      </c>
      <c r="I35" s="18">
        <f t="shared" si="7"/>
        <v>0</v>
      </c>
    </row>
    <row r="36" spans="1:9" ht="14.25">
      <c r="A36" s="25" t="s">
        <v>26</v>
      </c>
      <c r="B36" s="9">
        <v>33</v>
      </c>
      <c r="C36" s="10">
        <v>45</v>
      </c>
      <c r="D36" s="11">
        <f t="shared" si="6"/>
        <v>0.308411214953271</v>
      </c>
      <c r="E36" s="9">
        <v>0</v>
      </c>
      <c r="F36" s="10">
        <v>0</v>
      </c>
      <c r="G36" s="1">
        <v>0</v>
      </c>
      <c r="H36" s="17">
        <f t="shared" si="8"/>
        <v>33</v>
      </c>
      <c r="I36" s="18">
        <f t="shared" si="7"/>
        <v>45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2014-03-04T15:30:20Z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