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<sst xmlns="http://schemas.openxmlformats.org/spreadsheetml/2006/main" count="237" uniqueCount="41">
  <si>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</si>
  <si>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</si>
  <si>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</si>
  <si>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</si>
  <si>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</si>
  <si>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</si>
  <si>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</si>
  <si>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</si>
  <si>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</si>
  <si>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</si>
  <si>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</si>
  <si>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</si>
  <si>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</si>
  <si>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</si>
  <si>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</si>
  <si>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</si>
  <si>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</si>
  <si>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</si>
  <si>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</si>
  <si>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</si>
  <si>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</si>
  <si>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</si>
  <si>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</si>
  <si>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</si>
  <si>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</si>
  <si>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</si>
  <si>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</si>
  <si>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</si>
  <si>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</si>
  <si>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</si>
  <si>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</si>
  <si>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</si>
  <si>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</si>
  <si>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</si>
  <si>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</si>
  <si>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</si>
  <si>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</si>
  <si>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</si>
  <si>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</si>
  <si>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</si>
  <si>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Western Maryland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</si>
</sst>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Western Maryland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6556</v>
      </c>
      <c r="C7" s="19">
        <f>((SQRT((Intra!C7/1.645)^2+(Inter!C7/1.645)^2+(Foreign!C7/1.645)^2))*1.645)</f>
        <v>611.9289174405799</v>
      </c>
      <c r="D7" s="11">
        <f aca="true" t="shared" si="0" ref="D7:D12">B7/B$7</f>
        <v>1</v>
      </c>
      <c r="E7" s="9">
        <f>Intra!E7+Inter!E7+Foreign!E7</f>
        <v>4983</v>
      </c>
      <c r="F7" s="10">
        <f>((SQRT((Intra!F7/1.645)^2+(Inter!F7/1.645)^2+(Foreign!F7/1.645)^2))*1.645)</f>
        <v>594.2432162002357</v>
      </c>
      <c r="G7" s="1">
        <f aca="true" t="shared" si="1" ref="G7:G12">E7/E$7</f>
        <v>1</v>
      </c>
      <c r="H7" s="17">
        <f>Intra!H7+Inter!H7+Foreign!H7</f>
        <v>1573</v>
      </c>
      <c r="I7" s="18">
        <f>((SQRT((Intra!I7/1.645)^2+(Inter!I7/1.645)^2+(Foreign!I7/1.645)^2))*1.645)</f>
        <v>852.9841733584509</v>
      </c>
      <c r="K7" s="21"/>
    </row>
    <row r="8" spans="1:11" ht="14.25">
      <c r="A8" s="43" t="s">
        <v>8</v>
      </c>
      <c r="B8" s="9">
        <f>Intra!B8+Inter!B8+Foreign!B8</f>
        <v>1369</v>
      </c>
      <c r="C8" s="19">
        <f>((SQRT((Intra!C8/1.645)^2+(Inter!C8/1.645)^2+(Foreign!C8/1.645)^2))*1.645)</f>
        <v>243.79499584692053</v>
      </c>
      <c r="D8" s="11">
        <f t="shared" si="0"/>
        <v>0.2088163514338011</v>
      </c>
      <c r="E8" s="9">
        <f>Intra!E8+Inter!E8+Foreign!E8</f>
        <v>1256</v>
      </c>
      <c r="F8" s="10">
        <f>((SQRT((Intra!F8/1.645)^2+(Inter!F8/1.645)^2+(Foreign!F8/1.645)^2))*1.645)</f>
        <v>295.6095397648729</v>
      </c>
      <c r="G8" s="1">
        <f t="shared" si="1"/>
        <v>0.2520569937788481</v>
      </c>
      <c r="H8" s="17">
        <f>Intra!H8+Inter!H8+Foreign!H8</f>
        <v>113</v>
      </c>
      <c r="I8" s="18">
        <f>((SQRT((Intra!I8/1.645)^2+(Inter!I8/1.645)^2+(Foreign!I8/1.645)^2))*1.645)</f>
        <v>383.17228501028086</v>
      </c>
      <c r="K8" s="21"/>
    </row>
    <row r="9" spans="1:11" ht="14.25">
      <c r="A9" s="43" t="s">
        <v>9</v>
      </c>
      <c r="B9" s="9">
        <f>Intra!B9+Inter!B9+Foreign!B9</f>
        <v>2411</v>
      </c>
      <c r="C9" s="10">
        <f>((SQRT((Intra!C9/1.645)^2+(Inter!C9/1.645)^2+(Foreign!C9/1.645)^2))*1.645)</f>
        <v>416.6317318688052</v>
      </c>
      <c r="D9" s="11">
        <f t="shared" si="0"/>
        <v>0.3677547284929835</v>
      </c>
      <c r="E9" s="9">
        <f>Intra!E9+Inter!E9+Foreign!E9</f>
        <v>1863</v>
      </c>
      <c r="F9" s="10">
        <f>((SQRT((Intra!F9/1.645)^2+(Inter!F9/1.645)^2+(Foreign!F9/1.645)^2))*1.645)</f>
        <v>395.8092975158618</v>
      </c>
      <c r="G9" s="1">
        <f t="shared" si="1"/>
        <v>0.37387116195063214</v>
      </c>
      <c r="H9" s="17">
        <f>Intra!H9+Inter!H9+Foreign!H9</f>
        <v>548</v>
      </c>
      <c r="I9" s="18">
        <f>((SQRT((Intra!I9/1.645)^2+(Inter!I9/1.645)^2+(Foreign!I9/1.645)^2))*1.645)</f>
        <v>574.6712103455332</v>
      </c>
      <c r="K9" s="21"/>
    </row>
    <row r="10" spans="1:11" ht="14.25">
      <c r="A10" s="43" t="s">
        <v>10</v>
      </c>
      <c r="B10" s="9">
        <f>Intra!B10+Inter!B10+Foreign!B10</f>
        <v>1782</v>
      </c>
      <c r="C10" s="19">
        <f>((SQRT((Intra!C10/1.645)^2+(Inter!C10/1.645)^2+(Foreign!C10/1.645)^2))*1.645)</f>
        <v>307.43129313718214</v>
      </c>
      <c r="D10" s="11">
        <f t="shared" si="0"/>
        <v>0.27181208053691275</v>
      </c>
      <c r="E10" s="9">
        <f>Intra!E10+Inter!E10+Foreign!E10</f>
        <v>1146</v>
      </c>
      <c r="F10" s="10">
        <f>((SQRT((Intra!F10/1.645)^2+(Inter!F10/1.645)^2+(Foreign!F10/1.645)^2))*1.645)</f>
        <v>251.9781736579579</v>
      </c>
      <c r="G10" s="1">
        <f t="shared" si="1"/>
        <v>0.2299819385912101</v>
      </c>
      <c r="H10" s="17">
        <f>Intra!H10+Inter!H10+Foreign!H10</f>
        <v>636</v>
      </c>
      <c r="I10" s="18">
        <f>((SQRT((Intra!I10/1.645)^2+(Inter!I10/1.645)^2+(Foreign!I10/1.645)^2))*1.645)</f>
        <v>397.5009433951069</v>
      </c>
      <c r="K10" s="21"/>
    </row>
    <row r="11" spans="1:11" s="2" customFormat="1" ht="14.25">
      <c r="A11" s="43" t="s">
        <v>11</v>
      </c>
      <c r="B11" s="9">
        <f>Intra!B11+Inter!B11+Foreign!B11</f>
        <v>718</v>
      </c>
      <c r="C11" s="10">
        <f>((SQRT((Intra!C11/1.645)^2+(Inter!C11/1.645)^2+(Foreign!C11/1.645)^2))*1.645)</f>
        <v>190.69871525524232</v>
      </c>
      <c r="D11" s="11">
        <f t="shared" si="0"/>
        <v>0.10951799877974375</v>
      </c>
      <c r="E11" s="9">
        <f>Intra!E11+Inter!E11+Foreign!E11</f>
        <v>449</v>
      </c>
      <c r="F11" s="10">
        <f>((SQRT((Intra!F11/1.645)^2+(Inter!F11/1.645)^2+(Foreign!F11/1.645)^2))*1.645)</f>
        <v>177.341478509682</v>
      </c>
      <c r="G11" s="1">
        <f t="shared" si="1"/>
        <v>0.09010636162954044</v>
      </c>
      <c r="H11" s="17">
        <f>Intra!H11+Inter!H11+Foreign!H11</f>
        <v>269</v>
      </c>
      <c r="I11" s="18">
        <f>((SQRT((Intra!I11/1.645)^2+(Inter!I11/1.645)^2+(Foreign!I11/1.645)^2))*1.645)</f>
        <v>260.41505332833583</v>
      </c>
      <c r="K11" s="21"/>
    </row>
    <row r="12" spans="1:11" s="2" customFormat="1" ht="14.25">
      <c r="A12" s="43" t="s">
        <v>12</v>
      </c>
      <c r="B12" s="9">
        <f>Intra!B12+Inter!B12+Foreign!B12</f>
        <v>276</v>
      </c>
      <c r="C12" s="10">
        <f>((SQRT((Intra!C12/1.645)^2+(Inter!C12/1.645)^2+(Foreign!C12/1.645)^2))*1.645)</f>
        <v>104.92378186092989</v>
      </c>
      <c r="D12" s="11">
        <f t="shared" si="0"/>
        <v>0.042098840756558877</v>
      </c>
      <c r="E12" s="9">
        <f>Intra!E12+Inter!E12+Foreign!E12</f>
        <v>269</v>
      </c>
      <c r="F12" s="10">
        <f>((SQRT((Intra!F12/1.645)^2+(Inter!F12/1.645)^2+(Foreign!F12/1.645)^2))*1.645)</f>
        <v>118.25819210524064</v>
      </c>
      <c r="G12" s="1">
        <f t="shared" si="1"/>
        <v>0.05398354404976922</v>
      </c>
      <c r="H12" s="17">
        <f>Intra!H12+Inter!H12+Foreign!H12</f>
        <v>7</v>
      </c>
      <c r="I12" s="18">
        <f>((SQRT((Intra!I12/1.645)^2+(Inter!I12/1.645)^2+(Foreign!I12/1.645)^2))*1.645)</f>
        <v>158.09490820390138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8486</v>
      </c>
      <c r="C15" s="10">
        <f>((SQRT((Intra!C15/1.645)^2+(Inter!C15/1.645)^2+(Foreign!C15/1.645)^2))*1.645)</f>
        <v>926.7335107785842</v>
      </c>
      <c r="D15" s="11">
        <f>B15/B$15</f>
        <v>1</v>
      </c>
      <c r="E15" s="9">
        <f>Intra!E15+Inter!E15+Foreign!E15</f>
        <v>6138</v>
      </c>
      <c r="F15" s="10">
        <f>((SQRT((Intra!F15/1.645)^2+(Inter!F15/1.645)^2+(Foreign!F15/1.645)^2))*1.645)</f>
        <v>834.4177610765485</v>
      </c>
      <c r="G15" s="1">
        <f>E15/E$15</f>
        <v>1</v>
      </c>
      <c r="H15" s="17">
        <f>Intra!H15+Inter!H15+Foreign!H15</f>
        <v>2348</v>
      </c>
      <c r="I15" s="18">
        <f>((SQRT((Intra!I15/1.645)^2+(Inter!I15/1.645)^2+(Foreign!I15/1.645)^2))*1.645)</f>
        <v>1247.0316756201503</v>
      </c>
      <c r="K15" s="21"/>
    </row>
    <row r="16" spans="1:11" ht="14.25">
      <c r="A16" s="43" t="s">
        <v>13</v>
      </c>
      <c r="B16" s="9">
        <f>Intra!B16+Inter!B16+Foreign!B16</f>
        <v>882</v>
      </c>
      <c r="C16" s="10">
        <f>((SQRT((Intra!C16/1.645)^2+(Inter!C16/1.645)^2+(Foreign!C16/1.645)^2))*1.645)</f>
        <v>349.19049242498</v>
      </c>
      <c r="D16" s="11">
        <f aca="true" t="shared" si="2" ref="D16:D24">B16/B$15</f>
        <v>0.10393589441432949</v>
      </c>
      <c r="E16" s="9">
        <f>Intra!E16+Inter!E16+Foreign!E16</f>
        <v>263</v>
      </c>
      <c r="F16" s="10">
        <f>((SQRT((Intra!F16/1.645)^2+(Inter!F16/1.645)^2+(Foreign!F16/1.645)^2))*1.645)</f>
        <v>125.67020331009255</v>
      </c>
      <c r="G16" s="1">
        <f aca="true" t="shared" si="3" ref="G16:G24">E16/E$15</f>
        <v>0.04284783317041382</v>
      </c>
      <c r="H16" s="17">
        <f>Intra!H16+Inter!H16+Foreign!H16</f>
        <v>619</v>
      </c>
      <c r="I16" s="18">
        <f>((SQRT((Intra!I16/1.645)^2+(Inter!I16/1.645)^2+(Foreign!I16/1.645)^2))*1.645)</f>
        <v>371.11588486616955</v>
      </c>
      <c r="K16" s="21"/>
    </row>
    <row r="17" spans="1:11" ht="14.25">
      <c r="A17" s="43" t="s">
        <v>14</v>
      </c>
      <c r="B17" s="9">
        <f>Intra!B17+Inter!B17+Foreign!B17</f>
        <v>399</v>
      </c>
      <c r="C17" s="10">
        <f>((SQRT((Intra!C17/1.645)^2+(Inter!C17/1.645)^2+(Foreign!C17/1.645)^2))*1.645)</f>
        <v>192.40841977418765</v>
      </c>
      <c r="D17" s="11">
        <f t="shared" si="2"/>
        <v>0.04701861890172048</v>
      </c>
      <c r="E17" s="9">
        <f>Intra!E17+Inter!E17+Foreign!E17</f>
        <v>346</v>
      </c>
      <c r="F17" s="10">
        <f>((SQRT((Intra!F17/1.645)^2+(Inter!F17/1.645)^2+(Foreign!F17/1.645)^2))*1.645)</f>
        <v>184.71870506258972</v>
      </c>
      <c r="G17" s="1">
        <f t="shared" si="3"/>
        <v>0.056370153144346694</v>
      </c>
      <c r="H17" s="17">
        <f>Intra!H17+Inter!H17+Foreign!H17</f>
        <v>53</v>
      </c>
      <c r="I17" s="18">
        <f>((SQRT((Intra!I17/1.645)^2+(Inter!I17/1.645)^2+(Foreign!I17/1.645)^2))*1.645)</f>
        <v>266.7245770453109</v>
      </c>
      <c r="K17" s="21"/>
    </row>
    <row r="18" spans="1:11" ht="14.25">
      <c r="A18" s="43" t="s">
        <v>15</v>
      </c>
      <c r="B18" s="9">
        <f>Intra!B18+Inter!B18+Foreign!B18</f>
        <v>1096</v>
      </c>
      <c r="C18" s="10">
        <f>((SQRT((Intra!C18/1.645)^2+(Inter!C18/1.645)^2+(Foreign!C18/1.645)^2))*1.645)</f>
        <v>339.7263604726604</v>
      </c>
      <c r="D18" s="11">
        <f t="shared" si="2"/>
        <v>0.1291539005420693</v>
      </c>
      <c r="E18" s="9">
        <f>Intra!E18+Inter!E18+Foreign!E18</f>
        <v>442</v>
      </c>
      <c r="F18" s="10">
        <f>((SQRT((Intra!F18/1.645)^2+(Inter!F18/1.645)^2+(Foreign!F18/1.645)^2))*1.645)</f>
        <v>234.09399821439249</v>
      </c>
      <c r="G18" s="1">
        <f t="shared" si="3"/>
        <v>0.07201042684913653</v>
      </c>
      <c r="H18" s="17">
        <f>Intra!H18+Inter!H18+Foreign!H18</f>
        <v>654</v>
      </c>
      <c r="I18" s="18">
        <f>((SQRT((Intra!I18/1.645)^2+(Inter!I18/1.645)^2+(Foreign!I18/1.645)^2))*1.645)</f>
        <v>412.5699940616137</v>
      </c>
      <c r="K18" s="21"/>
    </row>
    <row r="19" spans="1:11" s="2" customFormat="1" ht="14.25">
      <c r="A19" s="43" t="s">
        <v>16</v>
      </c>
      <c r="B19" s="9">
        <f>Intra!B19+Inter!B19+Foreign!B19</f>
        <v>920</v>
      </c>
      <c r="C19" s="10">
        <f>((SQRT((Intra!C19/1.645)^2+(Inter!C19/1.645)^2+(Foreign!C19/1.645)^2))*1.645)</f>
        <v>284.7174037532655</v>
      </c>
      <c r="D19" s="11">
        <f t="shared" si="2"/>
        <v>0.10841385811925525</v>
      </c>
      <c r="E19" s="9">
        <f>Intra!E19+Inter!E19+Foreign!E19</f>
        <v>614</v>
      </c>
      <c r="F19" s="10">
        <f>((SQRT((Intra!F19/1.645)^2+(Inter!F19/1.645)^2+(Foreign!F19/1.645)^2))*1.645)</f>
        <v>267.75548547135315</v>
      </c>
      <c r="G19" s="1">
        <f t="shared" si="3"/>
        <v>0.10003258390355164</v>
      </c>
      <c r="H19" s="17">
        <f>Intra!H19+Inter!H19+Foreign!H19</f>
        <v>306</v>
      </c>
      <c r="I19" s="18">
        <f>((SQRT((Intra!I19/1.645)^2+(Inter!I19/1.645)^2+(Foreign!I19/1.645)^2))*1.645)</f>
        <v>390.84140005889856</v>
      </c>
      <c r="K19" s="21"/>
    </row>
    <row r="20" spans="1:11" s="2" customFormat="1" ht="14.25">
      <c r="A20" s="43" t="s">
        <v>17</v>
      </c>
      <c r="B20" s="9">
        <f>Intra!B20+Inter!B20+Foreign!B20</f>
        <v>1380</v>
      </c>
      <c r="C20" s="10">
        <f>((SQRT((Intra!C20/1.645)^2+(Inter!C20/1.645)^2+(Foreign!C20/1.645)^2))*1.645)</f>
        <v>357.9650820960056</v>
      </c>
      <c r="D20" s="11">
        <f t="shared" si="2"/>
        <v>0.16262078717888287</v>
      </c>
      <c r="E20" s="9">
        <f>Intra!E20+Inter!E20+Foreign!E20</f>
        <v>977</v>
      </c>
      <c r="F20" s="10">
        <f>((SQRT((Intra!F20/1.645)^2+(Inter!F20/1.645)^2+(Foreign!F20/1.645)^2))*1.645)</f>
        <v>337.2313745783449</v>
      </c>
      <c r="G20" s="1">
        <f t="shared" si="3"/>
        <v>0.1591723688497882</v>
      </c>
      <c r="H20" s="17">
        <f>Intra!H20+Inter!H20+Foreign!H20</f>
        <v>403</v>
      </c>
      <c r="I20" s="18">
        <f>((SQRT((Intra!I20/1.645)^2+(Inter!I20/1.645)^2+(Foreign!I20/1.645)^2))*1.645)</f>
        <v>491.7967059670083</v>
      </c>
      <c r="K20" s="21"/>
    </row>
    <row r="21" spans="1:11" s="2" customFormat="1" ht="14.25">
      <c r="A21" s="43" t="s">
        <v>18</v>
      </c>
      <c r="B21" s="9">
        <f>Intra!B21+Inter!B21+Foreign!B21</f>
        <v>1811</v>
      </c>
      <c r="C21" s="10">
        <f>((SQRT((Intra!C21/1.645)^2+(Inter!C21/1.645)^2+(Foreign!C21/1.645)^2))*1.645)</f>
        <v>469.47736899663226</v>
      </c>
      <c r="D21" s="11">
        <f t="shared" si="2"/>
        <v>0.21341032288475137</v>
      </c>
      <c r="E21" s="9">
        <f>Intra!E21+Inter!E21+Foreign!E21</f>
        <v>1272</v>
      </c>
      <c r="F21" s="10">
        <f>((SQRT((Intra!F21/1.645)^2+(Inter!F21/1.645)^2+(Foreign!F21/1.645)^2))*1.645)</f>
        <v>426.0856721364848</v>
      </c>
      <c r="G21" s="1">
        <f t="shared" si="3"/>
        <v>0.2072336265884653</v>
      </c>
      <c r="H21" s="17">
        <f>Intra!H21+Inter!H21+Foreign!H21</f>
        <v>539</v>
      </c>
      <c r="I21" s="18">
        <f>((SQRT((Intra!I21/1.645)^2+(Inter!I21/1.645)^2+(Foreign!I21/1.645)^2))*1.645)</f>
        <v>634.0015772851042</v>
      </c>
      <c r="K21" s="21"/>
    </row>
    <row r="22" spans="1:11" s="2" customFormat="1" ht="14.25">
      <c r="A22" s="43" t="s">
        <v>19</v>
      </c>
      <c r="B22" s="9">
        <f>Intra!B22+Inter!B22+Foreign!B22</f>
        <v>966</v>
      </c>
      <c r="C22" s="10">
        <f>((SQRT((Intra!C22/1.645)^2+(Inter!C22/1.645)^2+(Foreign!C22/1.645)^2))*1.645)</f>
        <v>291.34343994674055</v>
      </c>
      <c r="D22" s="11">
        <f t="shared" si="2"/>
        <v>0.113834551025218</v>
      </c>
      <c r="E22" s="9">
        <f>Intra!E22+Inter!E22+Foreign!E22</f>
        <v>1015</v>
      </c>
      <c r="F22" s="10">
        <f>((SQRT((Intra!F22/1.645)^2+(Inter!F22/1.645)^2+(Foreign!F22/1.645)^2))*1.645)</f>
        <v>334.48019373350047</v>
      </c>
      <c r="G22" s="1">
        <f t="shared" si="3"/>
        <v>0.16536331052460085</v>
      </c>
      <c r="H22" s="17">
        <f>Intra!H22+Inter!H22+Foreign!H22</f>
        <v>-49</v>
      </c>
      <c r="I22" s="18">
        <f>((SQRT((Intra!I22/1.645)^2+(Inter!I22/1.645)^2+(Foreign!I22/1.645)^2))*1.645)</f>
        <v>443.57412007465</v>
      </c>
      <c r="K22" s="21"/>
    </row>
    <row r="23" spans="1:11" s="2" customFormat="1" ht="14.25">
      <c r="A23" s="43" t="s">
        <v>20</v>
      </c>
      <c r="B23" s="9">
        <f>Intra!B23+Inter!B23+Foreign!B23</f>
        <v>747</v>
      </c>
      <c r="C23" s="10">
        <f>((SQRT((Intra!C23/1.645)^2+(Inter!C23/1.645)^2+(Foreign!C23/1.645)^2))*1.645)</f>
        <v>233.16517750298823</v>
      </c>
      <c r="D23" s="11">
        <f t="shared" si="2"/>
        <v>0.08802733914683007</v>
      </c>
      <c r="E23" s="9">
        <f>Intra!E23+Inter!E23+Foreign!E23</f>
        <v>750</v>
      </c>
      <c r="F23" s="10">
        <f>((SQRT((Intra!F23/1.645)^2+(Inter!F23/1.645)^2+(Foreign!F23/1.645)^2))*1.645)</f>
        <v>281.3698633471609</v>
      </c>
      <c r="G23" s="1">
        <f t="shared" si="3"/>
        <v>0.12218963831867058</v>
      </c>
      <c r="H23" s="17">
        <f>Intra!H23+Inter!H23+Foreign!H23</f>
        <v>-3</v>
      </c>
      <c r="I23" s="18">
        <f>((SQRT((Intra!I23/1.645)^2+(Inter!I23/1.645)^2+(Foreign!I23/1.645)^2))*1.645)</f>
        <v>365.4244107883325</v>
      </c>
      <c r="K23" s="21"/>
    </row>
    <row r="24" spans="1:11" s="2" customFormat="1" ht="14.25">
      <c r="A24" s="43" t="s">
        <v>21</v>
      </c>
      <c r="B24" s="9">
        <f>Intra!B24+Inter!B24+Foreign!B24</f>
        <v>285</v>
      </c>
      <c r="C24" s="10">
        <f>((SQRT((Intra!C24/1.645)^2+(Inter!C24/1.645)^2+(Foreign!C24/1.645)^2))*1.645)</f>
        <v>122.90646850349252</v>
      </c>
      <c r="D24" s="11">
        <f t="shared" si="2"/>
        <v>0.0335847277869432</v>
      </c>
      <c r="E24" s="9">
        <f>Intra!E24+Inter!E24+Foreign!E24</f>
        <v>459</v>
      </c>
      <c r="F24" s="10">
        <f>((SQRT((Intra!F24/1.645)^2+(Inter!F24/1.645)^2+(Foreign!F24/1.645)^2))*1.645)</f>
        <v>183.22117781522965</v>
      </c>
      <c r="G24" s="1">
        <f t="shared" si="3"/>
        <v>0.0747800586510264</v>
      </c>
      <c r="H24" s="17">
        <f>Intra!H24+Inter!H24+Foreign!H24</f>
        <v>-174</v>
      </c>
      <c r="I24" s="18">
        <f>((SQRT((Intra!I24/1.645)^2+(Inter!I24/1.645)^2+(Foreign!I24/1.645)^2))*1.645)</f>
        <v>220.62638101550772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11288</v>
      </c>
      <c r="C27" s="10">
        <f>((SQRT((Intra!C27/1.645)^2+(Inter!C27/1.645)^2+(Foreign!C27/1.645)^2))*1.645)</f>
        <v>792.5269711498782</v>
      </c>
      <c r="D27" s="11">
        <f>B27/B$27</f>
        <v>1</v>
      </c>
      <c r="E27" s="9">
        <f>Intra!E27+Inter!E27+Foreign!E27</f>
        <v>7784</v>
      </c>
      <c r="F27" s="10">
        <f>((SQRT((Intra!F27/1.645)^2+(Inter!F27/1.645)^2+(Foreign!F27/1.645)^2))*1.645)</f>
        <v>758.5842075867386</v>
      </c>
      <c r="G27" s="1">
        <f>E27/E$27</f>
        <v>1</v>
      </c>
      <c r="H27" s="17">
        <f>Intra!H27+Inter!H27+Foreign!H27</f>
        <v>3504</v>
      </c>
      <c r="I27" s="18">
        <f>((SQRT((Intra!I27/1.645)^2+(Inter!I27/1.645)^2+(Foreign!I27/1.645)^2))*1.645)</f>
        <v>1097.0638085362218</v>
      </c>
      <c r="K27" s="21"/>
    </row>
    <row r="28" spans="1:11" ht="14.25">
      <c r="A28" s="43" t="s">
        <v>22</v>
      </c>
      <c r="B28" s="9">
        <f>Intra!B28+Inter!B28+Foreign!B28</f>
        <v>2773</v>
      </c>
      <c r="C28" s="10">
        <f>((SQRT((Intra!C28/1.645)^2+(Inter!C28/1.645)^2+(Foreign!C28/1.645)^2))*1.645)</f>
        <v>400.0012499980469</v>
      </c>
      <c r="D28" s="11">
        <f aca="true" t="shared" si="4" ref="D28:D36">B28/B$27</f>
        <v>0.2456591070163005</v>
      </c>
      <c r="E28" s="9">
        <f>Intra!E28+Inter!E28+Foreign!E28</f>
        <v>2099</v>
      </c>
      <c r="F28" s="10">
        <f>((SQRT((Intra!F28/1.645)^2+(Inter!F28/1.645)^2+(Foreign!F28/1.645)^2))*1.645)</f>
        <v>498.4826977940157</v>
      </c>
      <c r="G28" s="1">
        <f aca="true" t="shared" si="5" ref="G28:G36">E28/E$27</f>
        <v>0.269655704008222</v>
      </c>
      <c r="H28" s="17">
        <f>Intra!H28+Inter!H28+Foreign!H28</f>
        <v>674</v>
      </c>
      <c r="I28" s="18">
        <f>((SQRT((Intra!I28/1.645)^2+(Inter!I28/1.645)^2+(Foreign!I28/1.645)^2))*1.645)</f>
        <v>639.1290949409203</v>
      </c>
      <c r="K28" s="21"/>
    </row>
    <row r="29" spans="1:11" ht="14.25">
      <c r="A29" s="43" t="s">
        <v>23</v>
      </c>
      <c r="B29" s="9">
        <f>Intra!B29+Inter!B29+Foreign!B29</f>
        <v>3593</v>
      </c>
      <c r="C29" s="10">
        <f>((SQRT((Intra!C29/1.645)^2+(Inter!C29/1.645)^2+(Foreign!C29/1.645)^2))*1.645)</f>
        <v>449.5186314269966</v>
      </c>
      <c r="D29" s="11">
        <f t="shared" si="4"/>
        <v>0.31830262225372075</v>
      </c>
      <c r="E29" s="9">
        <f>Intra!E29+Inter!E29+Foreign!E29</f>
        <v>1588</v>
      </c>
      <c r="F29" s="10">
        <f>((SQRT((Intra!F29/1.645)^2+(Inter!F29/1.645)^2+(Foreign!F29/1.645)^2))*1.645)</f>
        <v>300.9867106700892</v>
      </c>
      <c r="G29" s="1">
        <f t="shared" si="5"/>
        <v>0.2040082219938335</v>
      </c>
      <c r="H29" s="17">
        <f>Intra!H29+Inter!H29+Foreign!H29</f>
        <v>2005</v>
      </c>
      <c r="I29" s="18">
        <f>((SQRT((Intra!I29/1.645)^2+(Inter!I29/1.645)^2+(Foreign!I29/1.645)^2))*1.645)</f>
        <v>540.9805911490724</v>
      </c>
      <c r="K29" s="21"/>
    </row>
    <row r="30" spans="1:11" ht="14.25">
      <c r="A30" s="43" t="s">
        <v>14</v>
      </c>
      <c r="B30" s="9">
        <f>Intra!B30+Inter!B30+Foreign!B30</f>
        <v>846</v>
      </c>
      <c r="C30" s="10">
        <f>((SQRT((Intra!C30/1.645)^2+(Inter!C30/1.645)^2+(Foreign!C30/1.645)^2))*1.645)</f>
        <v>208.62646045025065</v>
      </c>
      <c r="D30" s="11">
        <f t="shared" si="4"/>
        <v>0.07494684620836287</v>
      </c>
      <c r="E30" s="9">
        <f>Intra!E30+Inter!E30+Foreign!E30</f>
        <v>520</v>
      </c>
      <c r="F30" s="10">
        <f>((SQRT((Intra!F30/1.645)^2+(Inter!F30/1.645)^2+(Foreign!F30/1.645)^2))*1.645)</f>
        <v>165.19382555047267</v>
      </c>
      <c r="G30" s="1">
        <f t="shared" si="5"/>
        <v>0.06680369989722508</v>
      </c>
      <c r="H30" s="17">
        <f>Intra!H30+Inter!H30+Foreign!H30</f>
        <v>326</v>
      </c>
      <c r="I30" s="18">
        <f>((SQRT((Intra!I30/1.645)^2+(Inter!I30/1.645)^2+(Foreign!I30/1.645)^2))*1.645)</f>
        <v>266.1090002235926</v>
      </c>
      <c r="K30" s="21"/>
    </row>
    <row r="31" spans="1:11" s="2" customFormat="1" ht="14.25">
      <c r="A31" s="43" t="s">
        <v>15</v>
      </c>
      <c r="B31" s="9">
        <f>Intra!B31+Inter!B31+Foreign!B31</f>
        <v>1438</v>
      </c>
      <c r="C31" s="10">
        <f>((SQRT((Intra!C31/1.645)^2+(Inter!C31/1.645)^2+(Foreign!C31/1.645)^2))*1.645)</f>
        <v>289.1158937173811</v>
      </c>
      <c r="D31" s="11">
        <f t="shared" si="4"/>
        <v>0.12739192062367116</v>
      </c>
      <c r="E31" s="9">
        <f>Intra!E31+Inter!E31+Foreign!E31</f>
        <v>1054</v>
      </c>
      <c r="F31" s="10">
        <f>((SQRT((Intra!F31/1.645)^2+(Inter!F31/1.645)^2+(Foreign!F31/1.645)^2))*1.645)</f>
        <v>254.46610776290032</v>
      </c>
      <c r="G31" s="1">
        <f t="shared" si="5"/>
        <v>0.13540596094552929</v>
      </c>
      <c r="H31" s="17">
        <f>Intra!H31+Inter!H31+Foreign!H31</f>
        <v>384</v>
      </c>
      <c r="I31" s="18">
        <f>((SQRT((Intra!I31/1.645)^2+(Inter!I31/1.645)^2+(Foreign!I31/1.645)^2))*1.645)</f>
        <v>385.15061988785635</v>
      </c>
      <c r="K31" s="21"/>
    </row>
    <row r="32" spans="1:11" s="2" customFormat="1" ht="14.25">
      <c r="A32" s="43" t="s">
        <v>16</v>
      </c>
      <c r="B32" s="9">
        <f>Intra!B32+Inter!B32+Foreign!B32</f>
        <v>999</v>
      </c>
      <c r="C32" s="10">
        <f>((SQRT((Intra!C32/1.645)^2+(Inter!C32/1.645)^2+(Foreign!C32/1.645)^2))*1.645)</f>
        <v>254.98235233050934</v>
      </c>
      <c r="D32" s="11">
        <f t="shared" si="4"/>
        <v>0.08850106307583275</v>
      </c>
      <c r="E32" s="9">
        <f>Intra!E32+Inter!E32+Foreign!E32</f>
        <v>1018</v>
      </c>
      <c r="F32" s="10">
        <f>((SQRT((Intra!F32/1.645)^2+(Inter!F32/1.645)^2+(Foreign!F32/1.645)^2))*1.645)</f>
        <v>241.0186714758838</v>
      </c>
      <c r="G32" s="1">
        <f t="shared" si="5"/>
        <v>0.13078108941418293</v>
      </c>
      <c r="H32" s="17">
        <f>Intra!H32+Inter!H32+Foreign!H32</f>
        <v>-19</v>
      </c>
      <c r="I32" s="18">
        <f>((SQRT((Intra!I32/1.645)^2+(Inter!I32/1.645)^2+(Foreign!I32/1.645)^2))*1.645)</f>
        <v>350.86464626690446</v>
      </c>
      <c r="K32" s="21"/>
    </row>
    <row r="33" spans="1:11" s="2" customFormat="1" ht="14.25">
      <c r="A33" s="43" t="s">
        <v>17</v>
      </c>
      <c r="B33" s="9">
        <f>Intra!B33+Inter!B33+Foreign!B33</f>
        <v>651</v>
      </c>
      <c r="C33" s="10">
        <f>((SQRT((Intra!C33/1.645)^2+(Inter!C33/1.645)^2+(Foreign!C33/1.645)^2))*1.645)</f>
        <v>183.91846019364127</v>
      </c>
      <c r="D33" s="11">
        <f t="shared" si="4"/>
        <v>0.05767186392629341</v>
      </c>
      <c r="E33" s="9">
        <f>Intra!E33+Inter!E33+Foreign!E33</f>
        <v>632</v>
      </c>
      <c r="F33" s="10">
        <f>((SQRT((Intra!F33/1.645)^2+(Inter!F33/1.645)^2+(Foreign!F33/1.645)^2))*1.645)</f>
        <v>198.33809518093088</v>
      </c>
      <c r="G33" s="1">
        <f t="shared" si="5"/>
        <v>0.08119218910585817</v>
      </c>
      <c r="H33" s="17">
        <f>Intra!H33+Inter!H33+Foreign!H33</f>
        <v>19</v>
      </c>
      <c r="I33" s="18">
        <f>((SQRT((Intra!I33/1.645)^2+(Inter!I33/1.645)^2+(Foreign!I33/1.645)^2))*1.645)</f>
        <v>270.4884470730682</v>
      </c>
      <c r="K33" s="21"/>
    </row>
    <row r="34" spans="1:11" s="2" customFormat="1" ht="14.25">
      <c r="A34" s="43" t="s">
        <v>24</v>
      </c>
      <c r="B34" s="9">
        <f>Intra!B34+Inter!B34+Foreign!B34</f>
        <v>600</v>
      </c>
      <c r="C34" s="10">
        <f>((SQRT((Intra!C34/1.645)^2+(Inter!C34/1.645)^2+(Foreign!C34/1.645)^2))*1.645)</f>
        <v>155.86532648411577</v>
      </c>
      <c r="D34" s="11">
        <f t="shared" si="4"/>
        <v>0.05315379163713678</v>
      </c>
      <c r="E34" s="9">
        <f>Intra!E34+Inter!E34+Foreign!E34</f>
        <v>457</v>
      </c>
      <c r="F34" s="10">
        <f>((SQRT((Intra!F34/1.645)^2+(Inter!F34/1.645)^2+(Foreign!F34/1.645)^2))*1.645)</f>
        <v>159.28904544883179</v>
      </c>
      <c r="G34" s="1">
        <f t="shared" si="5"/>
        <v>0.05871017471736896</v>
      </c>
      <c r="H34" s="17">
        <f>Intra!H34+Inter!H34+Foreign!H34</f>
        <v>143</v>
      </c>
      <c r="I34" s="18">
        <f>((SQRT((Intra!I34/1.645)^2+(Inter!I34/1.645)^2+(Foreign!I34/1.645)^2))*1.645)</f>
        <v>222.8609431910401</v>
      </c>
      <c r="K34" s="21"/>
    </row>
    <row r="35" spans="1:11" s="2" customFormat="1" ht="14.25">
      <c r="A35" s="43" t="s">
        <v>25</v>
      </c>
      <c r="B35" s="9">
        <f>Intra!B35+Inter!B35+Foreign!B35</f>
        <v>65</v>
      </c>
      <c r="C35" s="10">
        <f>((SQRT((Intra!C35/1.645)^2+(Inter!C35/1.645)^2+(Foreign!C35/1.645)^2))*1.645)</f>
        <v>56.08029957123981</v>
      </c>
      <c r="D35" s="11">
        <f t="shared" si="4"/>
        <v>0.005758327427356485</v>
      </c>
      <c r="E35" s="9">
        <f>Intra!E35+Inter!E35+Foreign!E35</f>
        <v>234</v>
      </c>
      <c r="F35" s="10">
        <f>((SQRT((Intra!F35/1.645)^2+(Inter!F35/1.645)^2+(Foreign!F35/1.645)^2))*1.645)</f>
        <v>119.33147112141039</v>
      </c>
      <c r="G35" s="1">
        <f t="shared" si="5"/>
        <v>0.030061664953751285</v>
      </c>
      <c r="H35" s="17">
        <f>Intra!H35+Inter!H35+Foreign!H35</f>
        <v>-169</v>
      </c>
      <c r="I35" s="18">
        <f>((SQRT((Intra!I35/1.645)^2+(Inter!I35/1.645)^2+(Foreign!I35/1.645)^2))*1.645)</f>
        <v>131.8521899704362</v>
      </c>
      <c r="K35" s="21"/>
    </row>
    <row r="36" spans="1:11" s="2" customFormat="1" ht="14.25">
      <c r="A36" s="43" t="s">
        <v>26</v>
      </c>
      <c r="B36" s="9">
        <f>Intra!B36+Inter!B36+Foreign!B36</f>
        <v>323</v>
      </c>
      <c r="C36" s="10">
        <f>((SQRT((Intra!C36/1.645)^2+(Inter!C36/1.645)^2+(Foreign!C36/1.645)^2))*1.645)</f>
        <v>108.4665847162157</v>
      </c>
      <c r="D36" s="11">
        <f t="shared" si="4"/>
        <v>0.0286144578313253</v>
      </c>
      <c r="E36" s="9">
        <f>Intra!E36+Inter!E36+Foreign!E36</f>
        <v>182</v>
      </c>
      <c r="F36" s="10">
        <f>((SQRT((Intra!F36/1.645)^2+(Inter!F36/1.645)^2+(Foreign!F36/1.645)^2))*1.645)</f>
        <v>87.8179936004006</v>
      </c>
      <c r="G36" s="1">
        <f t="shared" si="5"/>
        <v>0.023381294964028777</v>
      </c>
      <c r="H36" s="17">
        <f>Intra!H36+Inter!H36+Foreign!H36</f>
        <v>141</v>
      </c>
      <c r="I36" s="18">
        <f>((SQRT((Intra!I36/1.645)^2+(Inter!I36/1.645)^2+(Foreign!I36/1.645)^2))*1.645)</f>
        <v>139.5600229292042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3540</v>
      </c>
      <c r="C7" s="19">
        <v>455</v>
      </c>
      <c r="D7" s="11">
        <f aca="true" t="shared" si="0" ref="D7:D12">B7/B$7</f>
        <v>1</v>
      </c>
      <c r="E7" s="9">
        <v>3247</v>
      </c>
      <c r="F7" s="10">
        <v>510</v>
      </c>
      <c r="G7" s="1">
        <f aca="true" t="shared" si="1" ref="G7:G12">E7/E$7</f>
        <v>1</v>
      </c>
      <c r="H7" s="17">
        <f aca="true" t="shared" si="2" ref="H7:H12">B7-E7</f>
        <v>293</v>
      </c>
      <c r="I7" s="18">
        <f aca="true" t="shared" si="3" ref="I7:I12">((SQRT((C7/1.645)^2+(F7/1.645)^2)))*1.645</f>
        <v>683.4654343856754</v>
      </c>
    </row>
    <row r="8" spans="1:9" ht="14.25">
      <c r="A8" s="37" t="s">
        <v>8</v>
      </c>
      <c r="B8" s="9">
        <v>880</v>
      </c>
      <c r="C8" s="19">
        <v>194</v>
      </c>
      <c r="D8" s="11">
        <f t="shared" si="0"/>
        <v>0.24858757062146894</v>
      </c>
      <c r="E8" s="9">
        <v>879</v>
      </c>
      <c r="F8" s="10">
        <v>264</v>
      </c>
      <c r="G8" s="1">
        <f t="shared" si="1"/>
        <v>0.2707114259316292</v>
      </c>
      <c r="H8" s="17">
        <f t="shared" si="2"/>
        <v>1</v>
      </c>
      <c r="I8" s="18">
        <f t="shared" si="3"/>
        <v>327.6156284428445</v>
      </c>
    </row>
    <row r="9" spans="1:9" ht="14.25">
      <c r="A9" s="37" t="s">
        <v>9</v>
      </c>
      <c r="B9" s="9">
        <v>1438</v>
      </c>
      <c r="C9" s="10">
        <v>326</v>
      </c>
      <c r="D9" s="11">
        <f t="shared" si="0"/>
        <v>0.4062146892655367</v>
      </c>
      <c r="E9" s="9">
        <v>1284</v>
      </c>
      <c r="F9" s="10">
        <v>352</v>
      </c>
      <c r="G9" s="1">
        <f t="shared" si="1"/>
        <v>0.3954419464120727</v>
      </c>
      <c r="H9" s="17">
        <f t="shared" si="2"/>
        <v>154</v>
      </c>
      <c r="I9" s="18">
        <f t="shared" si="3"/>
        <v>479.77077860161506</v>
      </c>
    </row>
    <row r="10" spans="1:9" ht="14.25">
      <c r="A10" s="37" t="s">
        <v>10</v>
      </c>
      <c r="B10" s="9">
        <v>918</v>
      </c>
      <c r="C10" s="19">
        <v>225</v>
      </c>
      <c r="D10" s="11">
        <f t="shared" si="0"/>
        <v>0.2593220338983051</v>
      </c>
      <c r="E10" s="9">
        <v>693</v>
      </c>
      <c r="F10" s="10">
        <v>193</v>
      </c>
      <c r="G10" s="1">
        <f t="shared" si="1"/>
        <v>0.21342777948875885</v>
      </c>
      <c r="H10" s="17">
        <f t="shared" si="2"/>
        <v>225</v>
      </c>
      <c r="I10" s="18">
        <f t="shared" si="3"/>
        <v>296.4354904528133</v>
      </c>
    </row>
    <row r="11" spans="1:9" ht="14.25">
      <c r="A11" s="37" t="s">
        <v>11</v>
      </c>
      <c r="B11" s="9">
        <v>220</v>
      </c>
      <c r="C11" s="10">
        <v>94</v>
      </c>
      <c r="D11" s="11">
        <f t="shared" si="0"/>
        <v>0.062146892655367235</v>
      </c>
      <c r="E11" s="9">
        <v>285</v>
      </c>
      <c r="F11" s="10">
        <v>151</v>
      </c>
      <c r="G11" s="1">
        <f t="shared" si="1"/>
        <v>0.08777332922697875</v>
      </c>
      <c r="H11" s="17">
        <f t="shared" si="2"/>
        <v>-65</v>
      </c>
      <c r="I11" s="18">
        <f t="shared" si="3"/>
        <v>177.86792853125604</v>
      </c>
    </row>
    <row r="12" spans="1:9" ht="14.25">
      <c r="A12" s="37" t="s">
        <v>12</v>
      </c>
      <c r="B12" s="9">
        <v>84</v>
      </c>
      <c r="C12" s="10">
        <v>62</v>
      </c>
      <c r="D12" s="11">
        <f t="shared" si="0"/>
        <v>0.023728813559322035</v>
      </c>
      <c r="E12" s="9">
        <v>106</v>
      </c>
      <c r="F12" s="10">
        <v>79</v>
      </c>
      <c r="G12" s="1">
        <f t="shared" si="1"/>
        <v>0.03264551894056052</v>
      </c>
      <c r="H12" s="17">
        <f t="shared" si="2"/>
        <v>-22</v>
      </c>
      <c r="I12" s="18">
        <f t="shared" si="3"/>
        <v>100.42410069301094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3497</v>
      </c>
      <c r="C15" s="10">
        <v>567</v>
      </c>
      <c r="D15" s="11">
        <f>B15/B$15</f>
        <v>1</v>
      </c>
      <c r="E15" s="9">
        <v>3192</v>
      </c>
      <c r="F15" s="10">
        <v>533</v>
      </c>
      <c r="G15" s="1">
        <f>E15/E$15</f>
        <v>1</v>
      </c>
      <c r="H15" s="17">
        <f>B15-E15</f>
        <v>305</v>
      </c>
      <c r="I15" s="18">
        <f aca="true" t="shared" si="4" ref="I15:I24">((SQRT((C15/1.645)^2+(F15/1.645)^2)))*1.645</f>
        <v>778.1889230771664</v>
      </c>
    </row>
    <row r="16" spans="1:9" ht="14.25">
      <c r="A16" s="37" t="s">
        <v>13</v>
      </c>
      <c r="B16" s="9">
        <v>286</v>
      </c>
      <c r="C16" s="10">
        <v>143</v>
      </c>
      <c r="D16" s="11">
        <f aca="true" t="shared" si="5" ref="D16:D24">B16/B$15</f>
        <v>0.08178438661710037</v>
      </c>
      <c r="E16" s="9">
        <v>110</v>
      </c>
      <c r="F16" s="10">
        <v>72</v>
      </c>
      <c r="G16" s="1">
        <f aca="true" t="shared" si="6" ref="G16:G24">E16/E$15</f>
        <v>0.03446115288220551</v>
      </c>
      <c r="H16" s="17">
        <f aca="true" t="shared" si="7" ref="H16:H24">B16-E16</f>
        <v>176</v>
      </c>
      <c r="I16" s="18">
        <f t="shared" si="4"/>
        <v>160.1030917877603</v>
      </c>
    </row>
    <row r="17" spans="1:9" ht="14.25">
      <c r="A17" s="37" t="s">
        <v>14</v>
      </c>
      <c r="B17" s="9">
        <v>176</v>
      </c>
      <c r="C17" s="10">
        <v>114</v>
      </c>
      <c r="D17" s="11">
        <f t="shared" si="5"/>
        <v>0.050328853302830996</v>
      </c>
      <c r="E17" s="9">
        <v>105</v>
      </c>
      <c r="F17" s="10">
        <v>85</v>
      </c>
      <c r="G17" s="1">
        <f t="shared" si="6"/>
        <v>0.03289473684210526</v>
      </c>
      <c r="H17" s="17">
        <f t="shared" si="7"/>
        <v>71</v>
      </c>
      <c r="I17" s="18">
        <f t="shared" si="4"/>
        <v>142.20056258679148</v>
      </c>
    </row>
    <row r="18" spans="1:9" ht="14.25">
      <c r="A18" s="37" t="s">
        <v>15</v>
      </c>
      <c r="B18" s="9">
        <v>710</v>
      </c>
      <c r="C18" s="10">
        <v>282</v>
      </c>
      <c r="D18" s="11">
        <f t="shared" si="5"/>
        <v>0.2030311695739205</v>
      </c>
      <c r="E18" s="9">
        <v>81</v>
      </c>
      <c r="F18" s="10">
        <v>80</v>
      </c>
      <c r="G18" s="1">
        <f t="shared" si="6"/>
        <v>0.02537593984962406</v>
      </c>
      <c r="H18" s="17">
        <f t="shared" si="7"/>
        <v>629</v>
      </c>
      <c r="I18" s="18">
        <f t="shared" si="4"/>
        <v>293.1279584072458</v>
      </c>
    </row>
    <row r="19" spans="1:9" ht="14.25">
      <c r="A19" s="37" t="s">
        <v>16</v>
      </c>
      <c r="B19" s="9">
        <v>369</v>
      </c>
      <c r="C19" s="10">
        <v>150</v>
      </c>
      <c r="D19" s="11">
        <f t="shared" si="5"/>
        <v>0.10551901629968545</v>
      </c>
      <c r="E19" s="9">
        <v>274</v>
      </c>
      <c r="F19" s="10">
        <v>142</v>
      </c>
      <c r="G19" s="1">
        <f t="shared" si="6"/>
        <v>0.08583959899749373</v>
      </c>
      <c r="H19" s="17">
        <f t="shared" si="7"/>
        <v>95</v>
      </c>
      <c r="I19" s="18">
        <f t="shared" si="4"/>
        <v>206.55265672462315</v>
      </c>
    </row>
    <row r="20" spans="1:9" ht="14.25">
      <c r="A20" s="37" t="s">
        <v>17</v>
      </c>
      <c r="B20" s="9">
        <v>641</v>
      </c>
      <c r="C20" s="10">
        <v>247</v>
      </c>
      <c r="D20" s="11">
        <f t="shared" si="5"/>
        <v>0.18329997140406062</v>
      </c>
      <c r="E20" s="9">
        <v>409</v>
      </c>
      <c r="F20" s="10">
        <v>206</v>
      </c>
      <c r="G20" s="1">
        <f t="shared" si="6"/>
        <v>0.12813283208020051</v>
      </c>
      <c r="H20" s="17">
        <f t="shared" si="7"/>
        <v>232</v>
      </c>
      <c r="I20" s="18">
        <f t="shared" si="4"/>
        <v>321.6286678764814</v>
      </c>
    </row>
    <row r="21" spans="1:9" ht="14.25">
      <c r="A21" s="37" t="s">
        <v>18</v>
      </c>
      <c r="B21" s="9">
        <v>730</v>
      </c>
      <c r="C21" s="10">
        <v>283</v>
      </c>
      <c r="D21" s="11">
        <f t="shared" si="5"/>
        <v>0.2087503574492422</v>
      </c>
      <c r="E21" s="9">
        <v>642</v>
      </c>
      <c r="F21" s="10">
        <v>243</v>
      </c>
      <c r="G21" s="1">
        <f t="shared" si="6"/>
        <v>0.20112781954887218</v>
      </c>
      <c r="H21" s="17">
        <f t="shared" si="7"/>
        <v>88</v>
      </c>
      <c r="I21" s="18">
        <f t="shared" si="4"/>
        <v>373.0120641480648</v>
      </c>
    </row>
    <row r="22" spans="1:9" ht="14.25">
      <c r="A22" s="37" t="s">
        <v>19</v>
      </c>
      <c r="B22" s="9">
        <v>332</v>
      </c>
      <c r="C22" s="10">
        <v>168</v>
      </c>
      <c r="D22" s="11">
        <f t="shared" si="5"/>
        <v>0.09493851873034029</v>
      </c>
      <c r="E22" s="9">
        <v>660</v>
      </c>
      <c r="F22" s="10">
        <v>234</v>
      </c>
      <c r="G22" s="1">
        <f t="shared" si="6"/>
        <v>0.20676691729323307</v>
      </c>
      <c r="H22" s="17">
        <f t="shared" si="7"/>
        <v>-328</v>
      </c>
      <c r="I22" s="18">
        <f t="shared" si="4"/>
        <v>288.0624932197873</v>
      </c>
    </row>
    <row r="23" spans="1:9" ht="14.25">
      <c r="A23" s="37" t="s">
        <v>20</v>
      </c>
      <c r="B23" s="9">
        <v>177</v>
      </c>
      <c r="C23" s="10">
        <v>115</v>
      </c>
      <c r="D23" s="11">
        <f t="shared" si="5"/>
        <v>0.05061481269659708</v>
      </c>
      <c r="E23" s="9">
        <v>568</v>
      </c>
      <c r="F23" s="10">
        <v>263</v>
      </c>
      <c r="G23" s="1">
        <f t="shared" si="6"/>
        <v>0.17794486215538846</v>
      </c>
      <c r="H23" s="17">
        <f t="shared" si="7"/>
        <v>-391</v>
      </c>
      <c r="I23" s="18">
        <f t="shared" si="4"/>
        <v>287.0435507026765</v>
      </c>
    </row>
    <row r="24" spans="1:9" ht="14.25">
      <c r="A24" s="37" t="s">
        <v>21</v>
      </c>
      <c r="B24" s="9">
        <v>76</v>
      </c>
      <c r="C24" s="10">
        <v>51</v>
      </c>
      <c r="D24" s="11">
        <f t="shared" si="5"/>
        <v>0.021732913926222477</v>
      </c>
      <c r="E24" s="9">
        <v>343</v>
      </c>
      <c r="F24" s="10">
        <v>141</v>
      </c>
      <c r="G24" s="1">
        <f t="shared" si="6"/>
        <v>0.1074561403508772</v>
      </c>
      <c r="H24" s="17">
        <f t="shared" si="7"/>
        <v>-267</v>
      </c>
      <c r="I24" s="18">
        <f t="shared" si="4"/>
        <v>149.93998799519758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6427</v>
      </c>
      <c r="C27" s="10">
        <v>617</v>
      </c>
      <c r="D27" s="1">
        <f>B27/B$27</f>
        <v>1</v>
      </c>
      <c r="E27" s="9">
        <v>4749</v>
      </c>
      <c r="F27" s="10">
        <v>635</v>
      </c>
      <c r="G27" s="1">
        <f>E27/E$27</f>
        <v>1</v>
      </c>
      <c r="H27" s="17">
        <f>B27-E27</f>
        <v>1678</v>
      </c>
      <c r="I27" s="18">
        <f>((SQRT((C27/1.645)^2+(F27/1.645)^2)))*1.645</f>
        <v>885.3891799655111</v>
      </c>
    </row>
    <row r="28" spans="1:9" ht="14.25">
      <c r="A28" s="37" t="s">
        <v>22</v>
      </c>
      <c r="B28" s="9">
        <v>1977</v>
      </c>
      <c r="C28" s="10">
        <v>345</v>
      </c>
      <c r="D28" s="1">
        <f aca="true" t="shared" si="8" ref="D28:D36">B28/B$27</f>
        <v>0.307608526528707</v>
      </c>
      <c r="E28" s="9">
        <v>1735</v>
      </c>
      <c r="F28" s="10">
        <v>479</v>
      </c>
      <c r="G28" s="1">
        <f aca="true" t="shared" si="9" ref="G28:G36">E28/E$27</f>
        <v>0.36534007159401977</v>
      </c>
      <c r="H28" s="17">
        <f>B28-E28</f>
        <v>242</v>
      </c>
      <c r="I28" s="18">
        <f aca="true" t="shared" si="10" ref="I28:I36">((SQRT((C28/1.645)^2+(F28/1.645)^2)))*1.645</f>
        <v>590.3100880046011</v>
      </c>
    </row>
    <row r="29" spans="1:9" ht="14.25">
      <c r="A29" s="37" t="s">
        <v>23</v>
      </c>
      <c r="B29" s="9">
        <v>2218</v>
      </c>
      <c r="C29" s="10">
        <v>355</v>
      </c>
      <c r="D29" s="1">
        <f t="shared" si="8"/>
        <v>0.3451065816088377</v>
      </c>
      <c r="E29" s="9">
        <v>992</v>
      </c>
      <c r="F29" s="10">
        <v>247</v>
      </c>
      <c r="G29" s="1">
        <f t="shared" si="9"/>
        <v>0.20888608128026953</v>
      </c>
      <c r="H29" s="17">
        <f aca="true" t="shared" si="11" ref="H29:H36">B29-E29</f>
        <v>1226</v>
      </c>
      <c r="I29" s="18">
        <f t="shared" si="10"/>
        <v>432.47427669168945</v>
      </c>
    </row>
    <row r="30" spans="1:9" ht="14.25">
      <c r="A30" s="37" t="s">
        <v>14</v>
      </c>
      <c r="B30" s="9">
        <v>405</v>
      </c>
      <c r="C30" s="10">
        <v>145</v>
      </c>
      <c r="D30" s="1">
        <f t="shared" si="8"/>
        <v>0.06301540376536487</v>
      </c>
      <c r="E30" s="9">
        <v>220</v>
      </c>
      <c r="F30" s="10">
        <v>108</v>
      </c>
      <c r="G30" s="1">
        <f t="shared" si="9"/>
        <v>0.046325542219414616</v>
      </c>
      <c r="H30" s="17">
        <f t="shared" si="11"/>
        <v>185</v>
      </c>
      <c r="I30" s="18">
        <f t="shared" si="10"/>
        <v>180.8009955724802</v>
      </c>
    </row>
    <row r="31" spans="1:9" ht="14.25">
      <c r="A31" s="37" t="s">
        <v>15</v>
      </c>
      <c r="B31" s="9">
        <v>913</v>
      </c>
      <c r="C31" s="10">
        <v>252</v>
      </c>
      <c r="D31" s="1">
        <f t="shared" si="8"/>
        <v>0.14205694725377316</v>
      </c>
      <c r="E31" s="9">
        <v>490</v>
      </c>
      <c r="F31" s="10">
        <v>167</v>
      </c>
      <c r="G31" s="1">
        <f t="shared" si="9"/>
        <v>0.10317961676142345</v>
      </c>
      <c r="H31" s="17">
        <f t="shared" si="11"/>
        <v>423</v>
      </c>
      <c r="I31" s="18">
        <f t="shared" si="10"/>
        <v>302.3127519639223</v>
      </c>
    </row>
    <row r="32" spans="1:9" ht="14.25">
      <c r="A32" s="37" t="s">
        <v>16</v>
      </c>
      <c r="B32" s="9">
        <v>436</v>
      </c>
      <c r="C32" s="10">
        <v>170</v>
      </c>
      <c r="D32" s="1">
        <f t="shared" si="8"/>
        <v>0.0678388050412323</v>
      </c>
      <c r="E32" s="9">
        <v>543</v>
      </c>
      <c r="F32" s="10">
        <v>191</v>
      </c>
      <c r="G32" s="1">
        <f t="shared" si="9"/>
        <v>0.11433986102337335</v>
      </c>
      <c r="H32" s="17">
        <f t="shared" si="11"/>
        <v>-107</v>
      </c>
      <c r="I32" s="18">
        <f t="shared" si="10"/>
        <v>255.6970864128099</v>
      </c>
    </row>
    <row r="33" spans="1:9" ht="14.25">
      <c r="A33" s="37" t="s">
        <v>17</v>
      </c>
      <c r="B33" s="9">
        <v>249</v>
      </c>
      <c r="C33" s="10">
        <v>117</v>
      </c>
      <c r="D33" s="1">
        <f t="shared" si="8"/>
        <v>0.03874280379648359</v>
      </c>
      <c r="E33" s="9">
        <v>318</v>
      </c>
      <c r="F33" s="10">
        <v>113</v>
      </c>
      <c r="G33" s="1">
        <f t="shared" si="9"/>
        <v>0.06696146557169931</v>
      </c>
      <c r="H33" s="17">
        <f t="shared" si="11"/>
        <v>-69</v>
      </c>
      <c r="I33" s="18">
        <f t="shared" si="10"/>
        <v>162.65915283192643</v>
      </c>
    </row>
    <row r="34" spans="1:9" ht="14.25">
      <c r="A34" s="37" t="s">
        <v>24</v>
      </c>
      <c r="B34" s="9">
        <v>127</v>
      </c>
      <c r="C34" s="10">
        <v>67</v>
      </c>
      <c r="D34" s="1">
        <f t="shared" si="8"/>
        <v>0.01976038587210207</v>
      </c>
      <c r="E34" s="9">
        <v>276</v>
      </c>
      <c r="F34" s="10">
        <v>118</v>
      </c>
      <c r="G34" s="1">
        <f t="shared" si="9"/>
        <v>0.05811749842072015</v>
      </c>
      <c r="H34" s="17">
        <f t="shared" si="11"/>
        <v>-149</v>
      </c>
      <c r="I34" s="18">
        <f t="shared" si="10"/>
        <v>135.69450983735487</v>
      </c>
    </row>
    <row r="35" spans="1:9" ht="14.25">
      <c r="A35" s="37" t="s">
        <v>25</v>
      </c>
      <c r="B35" s="9">
        <v>13</v>
      </c>
      <c r="C35" s="10">
        <v>21</v>
      </c>
      <c r="D35" s="1">
        <f t="shared" si="8"/>
        <v>0.0020227166640734403</v>
      </c>
      <c r="E35" s="9">
        <v>114</v>
      </c>
      <c r="F35" s="10">
        <v>92</v>
      </c>
      <c r="G35" s="1">
        <f t="shared" si="9"/>
        <v>0.024005053695514846</v>
      </c>
      <c r="H35" s="17">
        <f t="shared" si="11"/>
        <v>-101</v>
      </c>
      <c r="I35" s="18">
        <f t="shared" si="10"/>
        <v>94.36630754670864</v>
      </c>
    </row>
    <row r="36" spans="1:9" ht="14.25">
      <c r="A36" s="37" t="s">
        <v>26</v>
      </c>
      <c r="B36" s="9">
        <v>89</v>
      </c>
      <c r="C36" s="10">
        <v>56</v>
      </c>
      <c r="D36" s="1">
        <f t="shared" si="8"/>
        <v>0.01384782946942586</v>
      </c>
      <c r="E36" s="9">
        <v>61</v>
      </c>
      <c r="F36" s="10">
        <v>44</v>
      </c>
      <c r="G36" s="1">
        <f t="shared" si="9"/>
        <v>0.01284480943356496</v>
      </c>
      <c r="H36" s="17">
        <f t="shared" si="11"/>
        <v>28</v>
      </c>
      <c r="I36" s="18">
        <f t="shared" si="10"/>
        <v>71.21797525905943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Western Maryland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2812</v>
      </c>
      <c r="C7" s="19">
        <v>374</v>
      </c>
      <c r="D7" s="11">
        <f aca="true" t="shared" si="0" ref="D7:D12">B7/B$7</f>
        <v>1</v>
      </c>
      <c r="E7" s="9">
        <v>1736</v>
      </c>
      <c r="F7" s="19">
        <v>305</v>
      </c>
      <c r="G7" s="1">
        <f aca="true" t="shared" si="1" ref="G7:G12">E7/E$7</f>
        <v>1</v>
      </c>
      <c r="H7" s="17">
        <f aca="true" t="shared" si="2" ref="H7:H12">B7-E7</f>
        <v>1076</v>
      </c>
      <c r="I7" s="18">
        <f aca="true" t="shared" si="3" ref="I7:I12">((SQRT((C7/1.645)^2+(F7/1.645)^2)))*1.645</f>
        <v>482.5981765402766</v>
      </c>
    </row>
    <row r="8" spans="1:9" ht="14.25">
      <c r="A8" s="31" t="s">
        <v>8</v>
      </c>
      <c r="B8" s="19">
        <v>467</v>
      </c>
      <c r="C8" s="19">
        <v>146</v>
      </c>
      <c r="D8" s="11">
        <f t="shared" si="0"/>
        <v>0.16607396870554766</v>
      </c>
      <c r="E8" s="20">
        <v>377</v>
      </c>
      <c r="F8" s="19">
        <v>133</v>
      </c>
      <c r="G8" s="1">
        <f t="shared" si="1"/>
        <v>0.2171658986175115</v>
      </c>
      <c r="H8" s="17">
        <f t="shared" si="2"/>
        <v>90</v>
      </c>
      <c r="I8" s="18">
        <f t="shared" si="3"/>
        <v>197.4968354176846</v>
      </c>
    </row>
    <row r="9" spans="1:9" ht="14.25">
      <c r="A9" s="31" t="s">
        <v>9</v>
      </c>
      <c r="B9" s="9">
        <v>853</v>
      </c>
      <c r="C9" s="10">
        <v>205</v>
      </c>
      <c r="D9" s="11">
        <f t="shared" si="0"/>
        <v>0.3033428165007112</v>
      </c>
      <c r="E9" s="9">
        <v>579</v>
      </c>
      <c r="F9" s="10">
        <v>181</v>
      </c>
      <c r="G9" s="1">
        <f t="shared" si="1"/>
        <v>0.33352534562211983</v>
      </c>
      <c r="H9" s="17">
        <f t="shared" si="2"/>
        <v>274</v>
      </c>
      <c r="I9" s="18">
        <f t="shared" si="3"/>
        <v>273.4702908909851</v>
      </c>
    </row>
    <row r="10" spans="1:9" ht="14.25">
      <c r="A10" s="31" t="s">
        <v>10</v>
      </c>
      <c r="B10" s="19">
        <v>842</v>
      </c>
      <c r="C10" s="19">
        <v>208</v>
      </c>
      <c r="D10" s="11">
        <f t="shared" si="0"/>
        <v>0.29943100995732574</v>
      </c>
      <c r="E10" s="20">
        <v>453</v>
      </c>
      <c r="F10" s="19">
        <v>162</v>
      </c>
      <c r="G10" s="1">
        <f t="shared" si="1"/>
        <v>0.2609447004608295</v>
      </c>
      <c r="H10" s="17">
        <f t="shared" si="2"/>
        <v>389</v>
      </c>
      <c r="I10" s="18">
        <f t="shared" si="3"/>
        <v>263.6436989575135</v>
      </c>
    </row>
    <row r="11" spans="1:9" ht="14.25">
      <c r="A11" s="31" t="s">
        <v>11</v>
      </c>
      <c r="B11" s="9">
        <v>478</v>
      </c>
      <c r="C11" s="10">
        <v>163</v>
      </c>
      <c r="D11" s="11">
        <f t="shared" si="0"/>
        <v>0.16998577524893316</v>
      </c>
      <c r="E11" s="9">
        <v>164</v>
      </c>
      <c r="F11" s="10">
        <v>93</v>
      </c>
      <c r="G11" s="1">
        <f t="shared" si="1"/>
        <v>0.0944700460829493</v>
      </c>
      <c r="H11" s="17">
        <f t="shared" si="2"/>
        <v>314</v>
      </c>
      <c r="I11" s="18">
        <f t="shared" si="3"/>
        <v>187.66459442313567</v>
      </c>
    </row>
    <row r="12" spans="1:9" ht="14.25">
      <c r="A12" s="31" t="s">
        <v>12</v>
      </c>
      <c r="B12" s="9">
        <v>172</v>
      </c>
      <c r="C12" s="10">
        <v>82</v>
      </c>
      <c r="D12" s="11">
        <f t="shared" si="0"/>
        <v>0.06116642958748222</v>
      </c>
      <c r="E12" s="9">
        <v>163</v>
      </c>
      <c r="F12" s="10">
        <v>88</v>
      </c>
      <c r="G12" s="1">
        <f t="shared" si="1"/>
        <v>0.09389400921658986</v>
      </c>
      <c r="H12" s="17">
        <f t="shared" si="2"/>
        <v>9</v>
      </c>
      <c r="I12" s="18">
        <f t="shared" si="3"/>
        <v>120.28299963003917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4611</v>
      </c>
      <c r="C15" s="10">
        <v>685</v>
      </c>
      <c r="D15" s="11">
        <f>B15/B$15</f>
        <v>1</v>
      </c>
      <c r="E15" s="9">
        <v>2946</v>
      </c>
      <c r="F15" s="10">
        <v>642</v>
      </c>
      <c r="G15" s="1">
        <f>E15/E$15</f>
        <v>1</v>
      </c>
      <c r="H15" s="17">
        <f>B15-E15</f>
        <v>1665</v>
      </c>
      <c r="I15" s="18">
        <f aca="true" t="shared" si="4" ref="I15:I22">((SQRT((C15/1.645)^2+(F15/1.645)^2)))*1.645</f>
        <v>938.8231995429171</v>
      </c>
    </row>
    <row r="16" spans="1:9" ht="14.25">
      <c r="A16" s="31" t="s">
        <v>13</v>
      </c>
      <c r="B16" s="9">
        <v>421</v>
      </c>
      <c r="C16" s="10">
        <v>206</v>
      </c>
      <c r="D16" s="11">
        <f aca="true" t="shared" si="5" ref="D16:D22">B16/B$15</f>
        <v>0.09130340490132292</v>
      </c>
      <c r="E16" s="9">
        <v>153</v>
      </c>
      <c r="F16" s="10">
        <v>103</v>
      </c>
      <c r="G16" s="1">
        <f aca="true" t="shared" si="6" ref="G16:G24">E16/E$15</f>
        <v>0.051934826883910386</v>
      </c>
      <c r="H16" s="17">
        <f aca="true" t="shared" si="7" ref="H16:H22">B16-E16</f>
        <v>268</v>
      </c>
      <c r="I16" s="18">
        <f t="shared" si="4"/>
        <v>230.31500168247834</v>
      </c>
    </row>
    <row r="17" spans="1:9" ht="14.25">
      <c r="A17" s="31" t="s">
        <v>14</v>
      </c>
      <c r="B17" s="9">
        <v>223</v>
      </c>
      <c r="C17" s="10">
        <v>155</v>
      </c>
      <c r="D17" s="11">
        <f t="shared" si="5"/>
        <v>0.04836261114725656</v>
      </c>
      <c r="E17" s="9">
        <v>241</v>
      </c>
      <c r="F17" s="10">
        <v>164</v>
      </c>
      <c r="G17" s="1">
        <f t="shared" si="6"/>
        <v>0.08180583842498303</v>
      </c>
      <c r="H17" s="17">
        <f t="shared" si="7"/>
        <v>-18</v>
      </c>
      <c r="I17" s="18">
        <f t="shared" si="4"/>
        <v>225.656819085974</v>
      </c>
    </row>
    <row r="18" spans="1:9" ht="14.25">
      <c r="A18" s="31" t="s">
        <v>15</v>
      </c>
      <c r="B18" s="9">
        <v>376</v>
      </c>
      <c r="C18" s="10">
        <v>189</v>
      </c>
      <c r="D18" s="11">
        <f t="shared" si="5"/>
        <v>0.08154413359358056</v>
      </c>
      <c r="E18" s="9">
        <v>361</v>
      </c>
      <c r="F18" s="10">
        <v>220</v>
      </c>
      <c r="G18" s="1">
        <f t="shared" si="6"/>
        <v>0.12253903598099117</v>
      </c>
      <c r="H18" s="17">
        <f t="shared" si="7"/>
        <v>15</v>
      </c>
      <c r="I18" s="18">
        <f t="shared" si="4"/>
        <v>290.03620463659354</v>
      </c>
    </row>
    <row r="19" spans="1:9" ht="14.25">
      <c r="A19" s="31" t="s">
        <v>16</v>
      </c>
      <c r="B19" s="9">
        <v>551</v>
      </c>
      <c r="C19" s="10">
        <v>242</v>
      </c>
      <c r="D19" s="11">
        <f t="shared" si="5"/>
        <v>0.11949685534591195</v>
      </c>
      <c r="E19" s="9">
        <v>340</v>
      </c>
      <c r="F19" s="10">
        <v>227</v>
      </c>
      <c r="G19" s="1">
        <f t="shared" si="6"/>
        <v>0.11541072640868975</v>
      </c>
      <c r="H19" s="17">
        <f t="shared" si="7"/>
        <v>211</v>
      </c>
      <c r="I19" s="18">
        <f t="shared" si="4"/>
        <v>331.80265218952064</v>
      </c>
    </row>
    <row r="20" spans="1:9" ht="14.25">
      <c r="A20" s="31" t="s">
        <v>17</v>
      </c>
      <c r="B20" s="9">
        <v>735</v>
      </c>
      <c r="C20" s="10">
        <v>259</v>
      </c>
      <c r="D20" s="11">
        <f t="shared" si="5"/>
        <v>0.1594014313597918</v>
      </c>
      <c r="E20" s="9">
        <v>568</v>
      </c>
      <c r="F20" s="10">
        <v>267</v>
      </c>
      <c r="G20" s="1">
        <f t="shared" si="6"/>
        <v>0.19280380176510523</v>
      </c>
      <c r="H20" s="17">
        <f t="shared" si="7"/>
        <v>167</v>
      </c>
      <c r="I20" s="18">
        <f t="shared" si="4"/>
        <v>371.9811823197512</v>
      </c>
    </row>
    <row r="21" spans="1:9" ht="14.25">
      <c r="A21" s="31" t="s">
        <v>18</v>
      </c>
      <c r="B21" s="9">
        <v>1011</v>
      </c>
      <c r="C21" s="10">
        <v>372</v>
      </c>
      <c r="D21" s="11">
        <f t="shared" si="5"/>
        <v>0.2192582953806116</v>
      </c>
      <c r="E21" s="9">
        <v>630</v>
      </c>
      <c r="F21" s="10">
        <v>350</v>
      </c>
      <c r="G21" s="1">
        <f t="shared" si="6"/>
        <v>0.21384928716904278</v>
      </c>
      <c r="H21" s="17">
        <f t="shared" si="7"/>
        <v>381</v>
      </c>
      <c r="I21" s="18">
        <f t="shared" si="4"/>
        <v>510.76804911818823</v>
      </c>
    </row>
    <row r="22" spans="1:9" ht="14.25">
      <c r="A22" s="31" t="s">
        <v>19</v>
      </c>
      <c r="B22" s="9">
        <v>614</v>
      </c>
      <c r="C22" s="10">
        <v>236</v>
      </c>
      <c r="D22" s="11">
        <f t="shared" si="5"/>
        <v>0.13315983517675126</v>
      </c>
      <c r="E22" s="9">
        <v>355</v>
      </c>
      <c r="F22" s="10">
        <v>239</v>
      </c>
      <c r="G22" s="1">
        <f t="shared" si="6"/>
        <v>0.12050237610319077</v>
      </c>
      <c r="H22" s="17">
        <f t="shared" si="7"/>
        <v>259</v>
      </c>
      <c r="I22" s="18">
        <f t="shared" si="4"/>
        <v>335.882419903156</v>
      </c>
    </row>
    <row r="23" spans="1:9" ht="14.25">
      <c r="A23" s="31" t="s">
        <v>20</v>
      </c>
      <c r="B23" s="9">
        <v>514</v>
      </c>
      <c r="C23" s="10">
        <v>190</v>
      </c>
      <c r="D23" s="11">
        <f>B23/B$15</f>
        <v>0.11147256560399046</v>
      </c>
      <c r="E23" s="9">
        <v>182</v>
      </c>
      <c r="F23" s="10">
        <v>100</v>
      </c>
      <c r="G23" s="1">
        <f t="shared" si="6"/>
        <v>0.06177868295994569</v>
      </c>
      <c r="H23" s="17">
        <f>B23-E23</f>
        <v>332</v>
      </c>
      <c r="I23" s="18">
        <f>((SQRT((C23/1.645)^2+(F23/1.645)^2)))*1.645</f>
        <v>214.7091055358389</v>
      </c>
    </row>
    <row r="24" spans="1:9" ht="14.25">
      <c r="A24" s="31" t="s">
        <v>21</v>
      </c>
      <c r="B24" s="9">
        <v>166</v>
      </c>
      <c r="C24" s="10">
        <v>108</v>
      </c>
      <c r="D24" s="11">
        <f>B24/B$15</f>
        <v>0.03600086749078291</v>
      </c>
      <c r="E24" s="9">
        <v>116</v>
      </c>
      <c r="F24" s="10">
        <v>117</v>
      </c>
      <c r="G24" s="1">
        <f t="shared" si="6"/>
        <v>0.03937542430414121</v>
      </c>
      <c r="H24" s="17">
        <f>B24-E24</f>
        <v>50</v>
      </c>
      <c r="I24" s="18">
        <f>((SQRT((C24/1.645)^2+(F24/1.645)^2)))*1.645</f>
        <v>159.22625411658723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4506</v>
      </c>
      <c r="C27" s="10">
        <v>477</v>
      </c>
      <c r="D27" s="11">
        <f>B27/B$27</f>
        <v>1</v>
      </c>
      <c r="E27" s="9">
        <v>3035</v>
      </c>
      <c r="F27" s="10">
        <v>415</v>
      </c>
      <c r="G27" s="11">
        <f>E27/E$27</f>
        <v>1</v>
      </c>
      <c r="H27" s="17">
        <f>B27-E27</f>
        <v>1471</v>
      </c>
      <c r="I27" s="18">
        <f>((SQRT((C27/1.645)^2+(F27/1.645)^2)))*1.645</f>
        <v>632.2610220470657</v>
      </c>
    </row>
    <row r="28" spans="1:9" ht="14.25">
      <c r="A28" s="31" t="s">
        <v>22</v>
      </c>
      <c r="B28" s="9">
        <v>643</v>
      </c>
      <c r="C28" s="10">
        <v>176</v>
      </c>
      <c r="D28" s="11">
        <f aca="true" t="shared" si="8" ref="D28:D36">B28/B$27</f>
        <v>0.14269862405681313</v>
      </c>
      <c r="E28" s="9">
        <v>364</v>
      </c>
      <c r="F28" s="10">
        <v>138</v>
      </c>
      <c r="G28" s="11">
        <f aca="true" t="shared" si="9" ref="G28:G36">E28/E$27</f>
        <v>0.11993410214168039</v>
      </c>
      <c r="H28" s="17">
        <f>B28-E28</f>
        <v>279</v>
      </c>
      <c r="I28" s="18">
        <f aca="true" t="shared" si="10" ref="I28:I36">((SQRT((C28/1.645)^2+(F28/1.645)^2)))*1.645</f>
        <v>223.65151463828724</v>
      </c>
    </row>
    <row r="29" spans="1:9" ht="14.25">
      <c r="A29" s="31" t="s">
        <v>23</v>
      </c>
      <c r="B29" s="9">
        <v>1252</v>
      </c>
      <c r="C29" s="10">
        <v>261</v>
      </c>
      <c r="D29" s="11">
        <f t="shared" si="8"/>
        <v>0.27785175321793165</v>
      </c>
      <c r="E29" s="9">
        <v>596</v>
      </c>
      <c r="F29" s="10">
        <v>172</v>
      </c>
      <c r="G29" s="11">
        <f t="shared" si="9"/>
        <v>0.19637561779242174</v>
      </c>
      <c r="H29" s="17">
        <f aca="true" t="shared" si="11" ref="H29:H36">B29-E29</f>
        <v>656</v>
      </c>
      <c r="I29" s="18">
        <f t="shared" si="10"/>
        <v>312.57799026802894</v>
      </c>
    </row>
    <row r="30" spans="1:9" ht="14.25">
      <c r="A30" s="31" t="s">
        <v>14</v>
      </c>
      <c r="B30" s="9">
        <v>441</v>
      </c>
      <c r="C30" s="10">
        <v>150</v>
      </c>
      <c r="D30" s="11">
        <f t="shared" si="8"/>
        <v>0.09786950732356857</v>
      </c>
      <c r="E30" s="9">
        <v>300</v>
      </c>
      <c r="F30" s="10">
        <v>125</v>
      </c>
      <c r="G30" s="11">
        <f t="shared" si="9"/>
        <v>0.09884678747940692</v>
      </c>
      <c r="H30" s="17">
        <f t="shared" si="11"/>
        <v>141</v>
      </c>
      <c r="I30" s="18">
        <f t="shared" si="10"/>
        <v>195.25624189766634</v>
      </c>
    </row>
    <row r="31" spans="1:9" ht="14.25">
      <c r="A31" s="31" t="s">
        <v>15</v>
      </c>
      <c r="B31" s="9">
        <v>505</v>
      </c>
      <c r="C31" s="10">
        <v>140</v>
      </c>
      <c r="D31" s="11">
        <f t="shared" si="8"/>
        <v>0.1120727918331114</v>
      </c>
      <c r="E31" s="9">
        <v>564</v>
      </c>
      <c r="F31" s="10">
        <v>192</v>
      </c>
      <c r="G31" s="11">
        <f t="shared" si="9"/>
        <v>0.185831960461285</v>
      </c>
      <c r="H31" s="17">
        <f t="shared" si="11"/>
        <v>-59</v>
      </c>
      <c r="I31" s="18">
        <f t="shared" si="10"/>
        <v>237.62154784446636</v>
      </c>
    </row>
    <row r="32" spans="1:9" ht="14.25">
      <c r="A32" s="31" t="s">
        <v>16</v>
      </c>
      <c r="B32" s="9">
        <v>561</v>
      </c>
      <c r="C32" s="10">
        <v>190</v>
      </c>
      <c r="D32" s="11">
        <f t="shared" si="8"/>
        <v>0.12450066577896138</v>
      </c>
      <c r="E32" s="9">
        <v>475</v>
      </c>
      <c r="F32" s="10">
        <v>147</v>
      </c>
      <c r="G32" s="11">
        <f t="shared" si="9"/>
        <v>0.15650741350906094</v>
      </c>
      <c r="H32" s="17">
        <f t="shared" si="11"/>
        <v>86</v>
      </c>
      <c r="I32" s="18">
        <f t="shared" si="10"/>
        <v>240.22697600394508</v>
      </c>
    </row>
    <row r="33" spans="1:9" ht="14.25">
      <c r="A33" s="31" t="s">
        <v>17</v>
      </c>
      <c r="B33" s="9">
        <v>388</v>
      </c>
      <c r="C33" s="10">
        <v>141</v>
      </c>
      <c r="D33" s="11">
        <f t="shared" si="8"/>
        <v>0.08610741233910342</v>
      </c>
      <c r="E33" s="9">
        <v>314</v>
      </c>
      <c r="F33" s="10">
        <v>163</v>
      </c>
      <c r="G33" s="11">
        <f t="shared" si="9"/>
        <v>0.10345963756177924</v>
      </c>
      <c r="H33" s="17">
        <f t="shared" si="11"/>
        <v>74</v>
      </c>
      <c r="I33" s="18">
        <f t="shared" si="10"/>
        <v>215.52262062252302</v>
      </c>
    </row>
    <row r="34" spans="1:9" ht="14.25">
      <c r="A34" s="31" t="s">
        <v>24</v>
      </c>
      <c r="B34" s="9">
        <v>454</v>
      </c>
      <c r="C34" s="10">
        <v>139</v>
      </c>
      <c r="D34" s="11">
        <f t="shared" si="8"/>
        <v>0.10075454948956947</v>
      </c>
      <c r="E34" s="9">
        <v>181</v>
      </c>
      <c r="F34" s="10">
        <v>107</v>
      </c>
      <c r="G34" s="11">
        <f t="shared" si="9"/>
        <v>0.059637561779242176</v>
      </c>
      <c r="H34" s="17">
        <f t="shared" si="11"/>
        <v>273</v>
      </c>
      <c r="I34" s="18">
        <f t="shared" si="10"/>
        <v>175.41379649275024</v>
      </c>
    </row>
    <row r="35" spans="1:9" ht="14.25">
      <c r="A35" s="31" t="s">
        <v>25</v>
      </c>
      <c r="B35" s="9">
        <v>52</v>
      </c>
      <c r="C35" s="10">
        <v>52</v>
      </c>
      <c r="D35" s="11">
        <f t="shared" si="8"/>
        <v>0.01154016866400355</v>
      </c>
      <c r="E35" s="9">
        <v>120</v>
      </c>
      <c r="F35" s="10">
        <v>76</v>
      </c>
      <c r="G35" s="11">
        <f t="shared" si="9"/>
        <v>0.039538714991762765</v>
      </c>
      <c r="H35" s="17">
        <f t="shared" si="11"/>
        <v>-68</v>
      </c>
      <c r="I35" s="18">
        <f t="shared" si="10"/>
        <v>92.0869154657707</v>
      </c>
    </row>
    <row r="36" spans="1:9" ht="14.25">
      <c r="A36" s="31" t="s">
        <v>26</v>
      </c>
      <c r="B36" s="9">
        <v>210</v>
      </c>
      <c r="C36" s="10">
        <v>90</v>
      </c>
      <c r="D36" s="11">
        <f t="shared" si="8"/>
        <v>0.04660452729693742</v>
      </c>
      <c r="E36" s="9">
        <v>121</v>
      </c>
      <c r="F36" s="10">
        <v>76</v>
      </c>
      <c r="G36" s="11">
        <f t="shared" si="9"/>
        <v>0.03986820428336079</v>
      </c>
      <c r="H36" s="17">
        <f t="shared" si="11"/>
        <v>89</v>
      </c>
      <c r="I36" s="18">
        <f t="shared" si="10"/>
        <v>117.79643458101776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Western Maryland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204</v>
      </c>
      <c r="C7" s="10">
        <v>166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204</v>
      </c>
      <c r="I7" s="18">
        <f aca="true" t="shared" si="2" ref="I7:I12">((SQRT((C7/1.645)^2+(F7/1.645)^2)))*1.645</f>
        <v>166</v>
      </c>
    </row>
    <row r="8" spans="1:9" ht="14.25">
      <c r="A8" s="25" t="s">
        <v>8</v>
      </c>
      <c r="B8" s="9">
        <v>22</v>
      </c>
      <c r="C8" s="10">
        <v>22</v>
      </c>
      <c r="D8" s="11">
        <f t="shared" si="0"/>
        <v>0.10784313725490197</v>
      </c>
      <c r="E8" s="9">
        <v>0</v>
      </c>
      <c r="F8" s="10">
        <v>0</v>
      </c>
      <c r="G8" s="1">
        <v>0</v>
      </c>
      <c r="H8" s="17">
        <f t="shared" si="1"/>
        <v>22</v>
      </c>
      <c r="I8" s="18">
        <f t="shared" si="2"/>
        <v>22</v>
      </c>
    </row>
    <row r="9" spans="1:9" ht="14.25">
      <c r="A9" s="25" t="s">
        <v>9</v>
      </c>
      <c r="B9" s="9">
        <v>120</v>
      </c>
      <c r="C9" s="10">
        <v>159</v>
      </c>
      <c r="D9" s="11">
        <f>B9/B$7</f>
        <v>0.5882352941176471</v>
      </c>
      <c r="E9" s="9">
        <v>0</v>
      </c>
      <c r="F9" s="10">
        <v>0</v>
      </c>
      <c r="G9" s="1">
        <v>0</v>
      </c>
      <c r="H9" s="17">
        <f t="shared" si="1"/>
        <v>120</v>
      </c>
      <c r="I9" s="18">
        <f>((SQRT((C9/1.645)^2+(F9/1.645)^2)))*1.645</f>
        <v>159</v>
      </c>
    </row>
    <row r="10" spans="1:9" ht="14.25">
      <c r="A10" s="25" t="s">
        <v>10</v>
      </c>
      <c r="B10" s="19">
        <v>22</v>
      </c>
      <c r="C10" s="19">
        <v>25</v>
      </c>
      <c r="D10" s="11">
        <f>B10/B$7</f>
        <v>0.10784313725490197</v>
      </c>
      <c r="E10" s="9">
        <v>0</v>
      </c>
      <c r="F10" s="10">
        <v>0</v>
      </c>
      <c r="G10" s="1">
        <v>0</v>
      </c>
      <c r="H10" s="17">
        <f t="shared" si="1"/>
        <v>22</v>
      </c>
      <c r="I10" s="18">
        <f>((SQRT((C10/1.645)^2+(F10/1.645)^2)))*1.645</f>
        <v>25</v>
      </c>
    </row>
    <row r="11" spans="1:9" ht="14.25">
      <c r="A11" s="25" t="s">
        <v>11</v>
      </c>
      <c r="B11" s="9">
        <v>20</v>
      </c>
      <c r="C11" s="10">
        <v>31</v>
      </c>
      <c r="D11" s="11">
        <f t="shared" si="0"/>
        <v>0.09803921568627451</v>
      </c>
      <c r="E11" s="9">
        <v>0</v>
      </c>
      <c r="F11" s="10">
        <v>0</v>
      </c>
      <c r="G11" s="1">
        <v>0</v>
      </c>
      <c r="H11" s="17">
        <f t="shared" si="1"/>
        <v>20</v>
      </c>
      <c r="I11" s="18">
        <f t="shared" si="2"/>
        <v>31</v>
      </c>
    </row>
    <row r="12" spans="1:9" ht="14.25">
      <c r="A12" s="25" t="s">
        <v>12</v>
      </c>
      <c r="B12" s="9">
        <v>20</v>
      </c>
      <c r="C12" s="10">
        <v>21</v>
      </c>
      <c r="D12" s="11">
        <f t="shared" si="0"/>
        <v>0.09803921568627451</v>
      </c>
      <c r="E12" s="9">
        <v>0</v>
      </c>
      <c r="F12" s="10">
        <v>0</v>
      </c>
      <c r="G12" s="1">
        <v>0</v>
      </c>
      <c r="H12" s="17">
        <f t="shared" si="1"/>
        <v>20</v>
      </c>
      <c r="I12" s="18">
        <f t="shared" si="2"/>
        <v>21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378</v>
      </c>
      <c r="C15" s="10">
        <v>261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378</v>
      </c>
      <c r="I15" s="18">
        <f aca="true" t="shared" si="3" ref="I15:I24">((SQRT((C15/1.645)^2+(F15/1.645)^2)))*1.645</f>
        <v>261</v>
      </c>
    </row>
    <row r="16" spans="1:9" ht="14.25">
      <c r="A16" s="25" t="s">
        <v>13</v>
      </c>
      <c r="B16" s="9">
        <v>175</v>
      </c>
      <c r="C16" s="10">
        <v>243</v>
      </c>
      <c r="D16" s="11">
        <f aca="true" t="shared" si="4" ref="D16:D24">B16/B$15</f>
        <v>0.46296296296296297</v>
      </c>
      <c r="E16" s="9">
        <v>0</v>
      </c>
      <c r="F16" s="10">
        <v>0</v>
      </c>
      <c r="G16" s="1">
        <v>0</v>
      </c>
      <c r="H16" s="17">
        <f aca="true" t="shared" si="5" ref="H16:H24">B16-E16</f>
        <v>175</v>
      </c>
      <c r="I16" s="18">
        <f t="shared" si="3"/>
        <v>243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10</v>
      </c>
      <c r="C18" s="10">
        <v>13</v>
      </c>
      <c r="D18" s="11">
        <f t="shared" si="4"/>
        <v>0.026455026455026454</v>
      </c>
      <c r="E18" s="9">
        <v>0</v>
      </c>
      <c r="F18" s="10">
        <v>0</v>
      </c>
      <c r="G18" s="1">
        <v>0</v>
      </c>
      <c r="H18" s="17">
        <f t="shared" si="5"/>
        <v>10</v>
      </c>
      <c r="I18" s="18">
        <f t="shared" si="3"/>
        <v>13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4</v>
      </c>
      <c r="C20" s="10">
        <v>7</v>
      </c>
      <c r="D20" s="11">
        <f t="shared" si="4"/>
        <v>0.010582010582010581</v>
      </c>
      <c r="E20" s="9">
        <v>0</v>
      </c>
      <c r="F20" s="10">
        <v>0</v>
      </c>
      <c r="G20" s="1">
        <v>0</v>
      </c>
      <c r="H20" s="17">
        <f t="shared" si="5"/>
        <v>4</v>
      </c>
      <c r="I20" s="18">
        <f t="shared" si="3"/>
        <v>7</v>
      </c>
    </row>
    <row r="21" spans="1:9" ht="14.25">
      <c r="A21" s="25" t="s">
        <v>18</v>
      </c>
      <c r="B21" s="9">
        <v>70</v>
      </c>
      <c r="C21" s="10">
        <v>44</v>
      </c>
      <c r="D21" s="11">
        <f t="shared" si="4"/>
        <v>0.18518518518518517</v>
      </c>
      <c r="E21" s="9">
        <v>0</v>
      </c>
      <c r="F21" s="10">
        <v>0</v>
      </c>
      <c r="G21" s="1">
        <v>0</v>
      </c>
      <c r="H21" s="17">
        <f t="shared" si="5"/>
        <v>70</v>
      </c>
      <c r="I21" s="18">
        <f t="shared" si="3"/>
        <v>44</v>
      </c>
    </row>
    <row r="22" spans="1:9" ht="14.25">
      <c r="A22" s="25" t="s">
        <v>19</v>
      </c>
      <c r="B22" s="9">
        <v>20</v>
      </c>
      <c r="C22" s="10">
        <v>31</v>
      </c>
      <c r="D22" s="11">
        <f t="shared" si="4"/>
        <v>0.05291005291005291</v>
      </c>
      <c r="E22" s="9">
        <v>0</v>
      </c>
      <c r="F22" s="10">
        <v>0</v>
      </c>
      <c r="G22" s="1">
        <v>0</v>
      </c>
      <c r="H22" s="17">
        <f t="shared" si="5"/>
        <v>20</v>
      </c>
      <c r="I22" s="18">
        <f t="shared" si="3"/>
        <v>31</v>
      </c>
    </row>
    <row r="23" spans="1:9" ht="14.25">
      <c r="A23" s="25" t="s">
        <v>20</v>
      </c>
      <c r="B23" s="9">
        <v>56</v>
      </c>
      <c r="C23" s="10">
        <v>71</v>
      </c>
      <c r="D23" s="11">
        <f t="shared" si="4"/>
        <v>0.14814814814814814</v>
      </c>
      <c r="E23" s="9">
        <v>0</v>
      </c>
      <c r="F23" s="10">
        <v>0</v>
      </c>
      <c r="G23" s="1">
        <v>0</v>
      </c>
      <c r="H23" s="17">
        <f t="shared" si="5"/>
        <v>56</v>
      </c>
      <c r="I23" s="18">
        <f t="shared" si="3"/>
        <v>71</v>
      </c>
    </row>
    <row r="24" spans="1:9" ht="14.25">
      <c r="A24" s="25" t="s">
        <v>21</v>
      </c>
      <c r="B24" s="9">
        <v>43</v>
      </c>
      <c r="C24" s="10">
        <v>29</v>
      </c>
      <c r="D24" s="11">
        <f t="shared" si="4"/>
        <v>0.11375661375661375</v>
      </c>
      <c r="E24" s="9">
        <v>0</v>
      </c>
      <c r="F24" s="10">
        <v>0</v>
      </c>
      <c r="G24" s="1">
        <v>0</v>
      </c>
      <c r="H24" s="17">
        <f t="shared" si="5"/>
        <v>43</v>
      </c>
      <c r="I24" s="18">
        <f t="shared" si="3"/>
        <v>28.999999999999996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355</v>
      </c>
      <c r="C27" s="10">
        <v>141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355</v>
      </c>
      <c r="I27" s="18">
        <f>((SQRT((C27/1.645)^2+(F27/1.645)^2)))*1.645</f>
        <v>141</v>
      </c>
    </row>
    <row r="28" spans="1:9" ht="14.25">
      <c r="A28" s="25" t="s">
        <v>22</v>
      </c>
      <c r="B28" s="9">
        <v>153</v>
      </c>
      <c r="C28" s="10">
        <v>100</v>
      </c>
      <c r="D28" s="11">
        <f aca="true" t="shared" si="6" ref="D28:D36">B28/B$27</f>
        <v>0.4309859154929577</v>
      </c>
      <c r="E28" s="9">
        <v>0</v>
      </c>
      <c r="F28" s="10">
        <v>0</v>
      </c>
      <c r="G28" s="1">
        <v>0</v>
      </c>
      <c r="H28" s="17">
        <f>B28-E28</f>
        <v>153</v>
      </c>
      <c r="I28" s="18">
        <f aca="true" t="shared" si="7" ref="I28:I36">((SQRT((C28/1.645)^2+(F28/1.645)^2)))*1.645</f>
        <v>100</v>
      </c>
    </row>
    <row r="29" spans="1:9" ht="14.25">
      <c r="A29" s="25" t="s">
        <v>23</v>
      </c>
      <c r="B29" s="9">
        <v>123</v>
      </c>
      <c r="C29" s="10">
        <v>89</v>
      </c>
      <c r="D29" s="11">
        <f t="shared" si="6"/>
        <v>0.3464788732394366</v>
      </c>
      <c r="E29" s="9">
        <v>0</v>
      </c>
      <c r="F29" s="10">
        <v>0</v>
      </c>
      <c r="G29" s="1">
        <v>0</v>
      </c>
      <c r="H29" s="17">
        <f aca="true" t="shared" si="8" ref="H29:H36">B29-E29</f>
        <v>123</v>
      </c>
      <c r="I29" s="18">
        <f t="shared" si="7"/>
        <v>89</v>
      </c>
    </row>
    <row r="30" spans="1:9" ht="14.25">
      <c r="A30" s="25" t="s">
        <v>14</v>
      </c>
      <c r="B30" s="9">
        <v>0</v>
      </c>
      <c r="C30" s="10">
        <v>0</v>
      </c>
      <c r="D30" s="11">
        <f t="shared" si="6"/>
        <v>0</v>
      </c>
      <c r="E30" s="9">
        <v>0</v>
      </c>
      <c r="F30" s="10">
        <v>0</v>
      </c>
      <c r="G30" s="1">
        <v>0</v>
      </c>
      <c r="H30" s="17">
        <f t="shared" si="8"/>
        <v>0</v>
      </c>
      <c r="I30" s="18">
        <f t="shared" si="7"/>
        <v>0</v>
      </c>
    </row>
    <row r="31" spans="1:9" ht="14.25">
      <c r="A31" s="25" t="s">
        <v>15</v>
      </c>
      <c r="B31" s="9">
        <v>20</v>
      </c>
      <c r="C31" s="10">
        <v>22</v>
      </c>
      <c r="D31" s="11">
        <f t="shared" si="6"/>
        <v>0.056338028169014086</v>
      </c>
      <c r="E31" s="9">
        <v>0</v>
      </c>
      <c r="F31" s="10">
        <v>0</v>
      </c>
      <c r="G31" s="1">
        <v>0</v>
      </c>
      <c r="H31" s="17">
        <f t="shared" si="8"/>
        <v>20</v>
      </c>
      <c r="I31" s="18">
        <f t="shared" si="7"/>
        <v>22</v>
      </c>
    </row>
    <row r="32" spans="1:9" ht="14.25">
      <c r="A32" s="25" t="s">
        <v>16</v>
      </c>
      <c r="B32" s="9">
        <v>2</v>
      </c>
      <c r="C32" s="10">
        <v>4</v>
      </c>
      <c r="D32" s="11">
        <f t="shared" si="6"/>
        <v>0.005633802816901409</v>
      </c>
      <c r="E32" s="9">
        <v>0</v>
      </c>
      <c r="F32" s="10">
        <v>0</v>
      </c>
      <c r="G32" s="1">
        <v>0</v>
      </c>
      <c r="H32" s="17">
        <f t="shared" si="8"/>
        <v>2</v>
      </c>
      <c r="I32" s="18">
        <f t="shared" si="7"/>
        <v>4</v>
      </c>
    </row>
    <row r="33" spans="1:9" ht="14.25">
      <c r="A33" s="25" t="s">
        <v>17</v>
      </c>
      <c r="B33" s="9">
        <v>14</v>
      </c>
      <c r="C33" s="10">
        <v>16</v>
      </c>
      <c r="D33" s="11">
        <f t="shared" si="6"/>
        <v>0.03943661971830986</v>
      </c>
      <c r="E33" s="9">
        <v>0</v>
      </c>
      <c r="F33" s="10">
        <v>0</v>
      </c>
      <c r="G33" s="1">
        <v>0</v>
      </c>
      <c r="H33" s="17">
        <f t="shared" si="8"/>
        <v>14</v>
      </c>
      <c r="I33" s="18">
        <f t="shared" si="7"/>
        <v>16</v>
      </c>
    </row>
    <row r="34" spans="1:9" ht="14.25">
      <c r="A34" s="25" t="s">
        <v>24</v>
      </c>
      <c r="B34" s="9">
        <v>19</v>
      </c>
      <c r="C34" s="10">
        <v>22</v>
      </c>
      <c r="D34" s="11">
        <f t="shared" si="6"/>
        <v>0.05352112676056338</v>
      </c>
      <c r="E34" s="9">
        <v>0</v>
      </c>
      <c r="F34" s="10">
        <v>0</v>
      </c>
      <c r="G34" s="1">
        <v>0</v>
      </c>
      <c r="H34" s="17">
        <f t="shared" si="8"/>
        <v>19</v>
      </c>
      <c r="I34" s="18">
        <f t="shared" si="7"/>
        <v>22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24</v>
      </c>
      <c r="C36" s="10">
        <v>23</v>
      </c>
      <c r="D36" s="11">
        <f t="shared" si="6"/>
        <v>0.0676056338028169</v>
      </c>
      <c r="E36" s="9">
        <v>0</v>
      </c>
      <c r="F36" s="10">
        <v>0</v>
      </c>
      <c r="G36" s="1">
        <v>0</v>
      </c>
      <c r="H36" s="17">
        <f t="shared" si="8"/>
        <v>24</v>
      </c>
      <c r="I36" s="18">
        <f t="shared" si="7"/>
        <v>23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