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<sst xmlns="http://schemas.openxmlformats.org/spreadsheetml/2006/main" count="237" uniqueCount="41">
  <si>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</si>
  <si>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</si>
  <si>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</si>
  <si>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</si>
  <si>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</si>
  <si>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</si>
  <si>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</si>
  <si>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</si>
  <si>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</si>
  <si>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</si>
  <si>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</si>
  <si>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</si>
  <si>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</si>
  <si>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</si>
  <si>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</si>
  <si>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</si>
  <si>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</si>
  <si>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</si>
  <si>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</si>
  <si>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</si>
  <si>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</si>
  <si>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</si>
  <si>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</si>
  <si>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</si>
  <si>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</si>
  <si>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</si>
  <si>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</si>
  <si>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</si>
  <si>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</si>
  <si>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</si>
  <si>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</si>
  <si>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</si>
  <si>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</si>
  <si>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</si>
  <si>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</si>
  <si>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</si>
  <si>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</si>
  <si>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</si>
  <si>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</si>
  <si>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</si>
  <si>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Washington Region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</si>
</sst>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Washington Region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78435</v>
      </c>
      <c r="C7" s="19">
        <f>((SQRT((Intra!C7/1.645)^2+(Inter!C7/1.645)^2+(Foreign!C7/1.645)^2))*1.645)</f>
        <v>2356.043717760772</v>
      </c>
      <c r="D7" s="11">
        <f aca="true" t="shared" si="0" ref="D7:D12">B7/B$7</f>
        <v>1</v>
      </c>
      <c r="E7" s="9">
        <f>Intra!E7+Inter!E7+Foreign!E7</f>
        <v>54023</v>
      </c>
      <c r="F7" s="10">
        <f>((SQRT((Intra!F7/1.645)^2+(Inter!F7/1.645)^2+(Foreign!F7/1.645)^2))*1.645)</f>
        <v>2024.36187476449</v>
      </c>
      <c r="G7" s="1">
        <f aca="true" t="shared" si="1" ref="G7:G12">E7/E$7</f>
        <v>1</v>
      </c>
      <c r="H7" s="17">
        <f>Intra!H7+Inter!H7+Foreign!H7</f>
        <v>24412</v>
      </c>
      <c r="I7" s="18">
        <f>((SQRT((Intra!I7/1.645)^2+(Inter!I7/1.645)^2+(Foreign!I7/1.645)^2))*1.645)</f>
        <v>3106.2812171469604</v>
      </c>
      <c r="K7" s="21"/>
    </row>
    <row r="8" spans="1:11" ht="14.25">
      <c r="A8" s="43" t="s">
        <v>8</v>
      </c>
      <c r="B8" s="9">
        <f>Intra!B8+Inter!B8+Foreign!B8</f>
        <v>8797</v>
      </c>
      <c r="C8" s="19">
        <f>((SQRT((Intra!C8/1.645)^2+(Inter!C8/1.645)^2+(Foreign!C8/1.645)^2))*1.645)</f>
        <v>864.7699115949861</v>
      </c>
      <c r="D8" s="11">
        <f t="shared" si="0"/>
        <v>0.1121565627589724</v>
      </c>
      <c r="E8" s="9">
        <f>Intra!E8+Inter!E8+Foreign!E8</f>
        <v>5968</v>
      </c>
      <c r="F8" s="10">
        <f>((SQRT((Intra!F8/1.645)^2+(Inter!F8/1.645)^2+(Foreign!F8/1.645)^2))*1.645)</f>
        <v>750.254623444601</v>
      </c>
      <c r="G8" s="1">
        <f t="shared" si="1"/>
        <v>0.11047146585713492</v>
      </c>
      <c r="H8" s="17">
        <f>Intra!H8+Inter!H8+Foreign!H8</f>
        <v>2829</v>
      </c>
      <c r="I8" s="18">
        <f>((SQRT((Intra!I8/1.645)^2+(Inter!I8/1.645)^2+(Foreign!I8/1.645)^2))*1.645)</f>
        <v>1144.8620004175175</v>
      </c>
      <c r="K8" s="21"/>
    </row>
    <row r="9" spans="1:11" ht="14.25">
      <c r="A9" s="43" t="s">
        <v>9</v>
      </c>
      <c r="B9" s="9">
        <f>Intra!B9+Inter!B9+Foreign!B9</f>
        <v>13731</v>
      </c>
      <c r="C9" s="10">
        <f>((SQRT((Intra!C9/1.645)^2+(Inter!C9/1.645)^2+(Foreign!C9/1.645)^2))*1.645)</f>
        <v>988.7411187970288</v>
      </c>
      <c r="D9" s="11">
        <f t="shared" si="0"/>
        <v>0.1750621533754064</v>
      </c>
      <c r="E9" s="9">
        <f>Intra!E9+Inter!E9+Foreign!E9</f>
        <v>9209</v>
      </c>
      <c r="F9" s="10">
        <f>((SQRT((Intra!F9/1.645)^2+(Inter!F9/1.645)^2+(Foreign!F9/1.645)^2))*1.645)</f>
        <v>830.7033164734568</v>
      </c>
      <c r="G9" s="1">
        <f t="shared" si="1"/>
        <v>0.17046443181607834</v>
      </c>
      <c r="H9" s="17">
        <f>Intra!H9+Inter!H9+Foreign!H9</f>
        <v>4522</v>
      </c>
      <c r="I9" s="18">
        <f>((SQRT((Intra!I9/1.645)^2+(Inter!I9/1.645)^2+(Foreign!I9/1.645)^2))*1.645)</f>
        <v>1291.3856898696067</v>
      </c>
      <c r="K9" s="21"/>
    </row>
    <row r="10" spans="1:11" ht="14.25">
      <c r="A10" s="43" t="s">
        <v>10</v>
      </c>
      <c r="B10" s="9">
        <f>Intra!B10+Inter!B10+Foreign!B10</f>
        <v>17344</v>
      </c>
      <c r="C10" s="19">
        <f>((SQRT((Intra!C10/1.645)^2+(Inter!C10/1.645)^2+(Foreign!C10/1.645)^2))*1.645)</f>
        <v>1122.882896832969</v>
      </c>
      <c r="D10" s="11">
        <f t="shared" si="0"/>
        <v>0.22112577293300184</v>
      </c>
      <c r="E10" s="9">
        <f>Intra!E10+Inter!E10+Foreign!E10</f>
        <v>13543</v>
      </c>
      <c r="F10" s="10">
        <f>((SQRT((Intra!F10/1.645)^2+(Inter!F10/1.645)^2+(Foreign!F10/1.645)^2))*1.645)</f>
        <v>1002.6574689294445</v>
      </c>
      <c r="G10" s="1">
        <f t="shared" si="1"/>
        <v>0.2506895211298891</v>
      </c>
      <c r="H10" s="17">
        <f>Intra!H10+Inter!H10+Foreign!H10</f>
        <v>3801</v>
      </c>
      <c r="I10" s="18">
        <f>((SQRT((Intra!I10/1.645)^2+(Inter!I10/1.645)^2+(Foreign!I10/1.645)^2))*1.645)</f>
        <v>1505.3863291527528</v>
      </c>
      <c r="K10" s="21"/>
    </row>
    <row r="11" spans="1:11" s="2" customFormat="1" ht="14.25">
      <c r="A11" s="43" t="s">
        <v>11</v>
      </c>
      <c r="B11" s="9">
        <f>Intra!B11+Inter!B11+Foreign!B11</f>
        <v>19379</v>
      </c>
      <c r="C11" s="10">
        <f>((SQRT((Intra!C11/1.645)^2+(Inter!C11/1.645)^2+(Foreign!C11/1.645)^2))*1.645)</f>
        <v>1161.3681586818195</v>
      </c>
      <c r="D11" s="11">
        <f t="shared" si="0"/>
        <v>0.24707082297443744</v>
      </c>
      <c r="E11" s="9">
        <f>Intra!E11+Inter!E11+Foreign!E11</f>
        <v>14613</v>
      </c>
      <c r="F11" s="10">
        <f>((SQRT((Intra!F11/1.645)^2+(Inter!F11/1.645)^2+(Foreign!F11/1.645)^2))*1.645)</f>
        <v>1076.943823975977</v>
      </c>
      <c r="G11" s="1">
        <f t="shared" si="1"/>
        <v>0.2704958998944894</v>
      </c>
      <c r="H11" s="17">
        <f>Intra!H11+Inter!H11+Foreign!H11</f>
        <v>4766</v>
      </c>
      <c r="I11" s="18">
        <f>((SQRT((Intra!I11/1.645)^2+(Inter!I11/1.645)^2+(Foreign!I11/1.645)^2))*1.645)</f>
        <v>1583.8510030934096</v>
      </c>
      <c r="K11" s="21"/>
    </row>
    <row r="12" spans="1:11" s="2" customFormat="1" ht="14.25">
      <c r="A12" s="43" t="s">
        <v>12</v>
      </c>
      <c r="B12" s="9">
        <f>Intra!B12+Inter!B12+Foreign!B12</f>
        <v>19184</v>
      </c>
      <c r="C12" s="10">
        <f>((SQRT((Intra!C12/1.645)^2+(Inter!C12/1.645)^2+(Foreign!C12/1.645)^2))*1.645)</f>
        <v>1102.7846571293962</v>
      </c>
      <c r="D12" s="11">
        <f t="shared" si="0"/>
        <v>0.24458468795818195</v>
      </c>
      <c r="E12" s="9">
        <f>Intra!E12+Inter!E12+Foreign!E12</f>
        <v>10690</v>
      </c>
      <c r="F12" s="10">
        <f>((SQRT((Intra!F12/1.645)^2+(Inter!F12/1.645)^2+(Foreign!F12/1.645)^2))*1.645)</f>
        <v>824.2293370173135</v>
      </c>
      <c r="G12" s="1">
        <f t="shared" si="1"/>
        <v>0.19787868130240824</v>
      </c>
      <c r="H12" s="17">
        <f>Intra!H12+Inter!H12+Foreign!H12</f>
        <v>8494</v>
      </c>
      <c r="I12" s="18">
        <f>((SQRT((Intra!I12/1.645)^2+(Inter!I12/1.645)^2+(Foreign!I12/1.645)^2))*1.645)</f>
        <v>1376.7672279655699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121991</v>
      </c>
      <c r="C15" s="10">
        <f>((SQRT((Intra!C15/1.645)^2+(Inter!C15/1.645)^2+(Foreign!C15/1.645)^2))*1.645)</f>
        <v>3917.8016795136527</v>
      </c>
      <c r="D15" s="11">
        <f>B15/B$15</f>
        <v>1</v>
      </c>
      <c r="E15" s="9">
        <f>Intra!E15+Inter!E15+Foreign!E15</f>
        <v>82010</v>
      </c>
      <c r="F15" s="10">
        <f>((SQRT((Intra!F15/1.645)^2+(Inter!F15/1.645)^2+(Foreign!F15/1.645)^2))*1.645)</f>
        <v>3421.832257723923</v>
      </c>
      <c r="G15" s="1">
        <f>E15/E$15</f>
        <v>1</v>
      </c>
      <c r="H15" s="17">
        <f>Intra!H15+Inter!H15+Foreign!H15</f>
        <v>39981</v>
      </c>
      <c r="I15" s="18">
        <f>((SQRT((Intra!I15/1.645)^2+(Inter!I15/1.645)^2+(Foreign!I15/1.645)^2))*1.645)</f>
        <v>5201.740670198775</v>
      </c>
      <c r="K15" s="21"/>
    </row>
    <row r="16" spans="1:11" ht="14.25">
      <c r="A16" s="43" t="s">
        <v>13</v>
      </c>
      <c r="B16" s="9">
        <f>Intra!B16+Inter!B16+Foreign!B16</f>
        <v>4765</v>
      </c>
      <c r="C16" s="10">
        <f>((SQRT((Intra!C16/1.645)^2+(Inter!C16/1.645)^2+(Foreign!C16/1.645)^2))*1.645)</f>
        <v>810.1734382217181</v>
      </c>
      <c r="D16" s="11">
        <f aca="true" t="shared" si="2" ref="D16:D24">B16/B$15</f>
        <v>0.03906025854366306</v>
      </c>
      <c r="E16" s="9">
        <f>Intra!E16+Inter!E16+Foreign!E16</f>
        <v>3946</v>
      </c>
      <c r="F16" s="10">
        <f>((SQRT((Intra!F16/1.645)^2+(Inter!F16/1.645)^2+(Foreign!F16/1.645)^2))*1.645)</f>
        <v>680.260244318305</v>
      </c>
      <c r="G16" s="1">
        <f aca="true" t="shared" si="3" ref="G16:G24">E16/E$15</f>
        <v>0.04811608340446287</v>
      </c>
      <c r="H16" s="17">
        <f>Intra!H16+Inter!H16+Foreign!H16</f>
        <v>819</v>
      </c>
      <c r="I16" s="18">
        <f>((SQRT((Intra!I16/1.645)^2+(Inter!I16/1.645)^2+(Foreign!I16/1.645)^2))*1.645)</f>
        <v>1057.891771401971</v>
      </c>
      <c r="K16" s="21"/>
    </row>
    <row r="17" spans="1:11" ht="14.25">
      <c r="A17" s="43" t="s">
        <v>14</v>
      </c>
      <c r="B17" s="9">
        <f>Intra!B17+Inter!B17+Foreign!B17</f>
        <v>2761</v>
      </c>
      <c r="C17" s="10">
        <f>((SQRT((Intra!C17/1.645)^2+(Inter!C17/1.645)^2+(Foreign!C17/1.645)^2))*1.645)</f>
        <v>680.6136936618304</v>
      </c>
      <c r="D17" s="11">
        <f t="shared" si="2"/>
        <v>0.0226328171750375</v>
      </c>
      <c r="E17" s="9">
        <f>Intra!E17+Inter!E17+Foreign!E17</f>
        <v>2343</v>
      </c>
      <c r="F17" s="10">
        <f>((SQRT((Intra!F17/1.645)^2+(Inter!F17/1.645)^2+(Foreign!F17/1.645)^2))*1.645)</f>
        <v>499.25244115577436</v>
      </c>
      <c r="G17" s="1">
        <f t="shared" si="3"/>
        <v>0.02856968662358249</v>
      </c>
      <c r="H17" s="17">
        <f>Intra!H17+Inter!H17+Foreign!H17</f>
        <v>418</v>
      </c>
      <c r="I17" s="18">
        <f>((SQRT((Intra!I17/1.645)^2+(Inter!I17/1.645)^2+(Foreign!I17/1.645)^2))*1.645)</f>
        <v>844.0900425902441</v>
      </c>
      <c r="K17" s="21"/>
    </row>
    <row r="18" spans="1:11" ht="14.25">
      <c r="A18" s="43" t="s">
        <v>15</v>
      </c>
      <c r="B18" s="9">
        <f>Intra!B18+Inter!B18+Foreign!B18</f>
        <v>6053</v>
      </c>
      <c r="C18" s="10">
        <f>((SQRT((Intra!C18/1.645)^2+(Inter!C18/1.645)^2+(Foreign!C18/1.645)^2))*1.645)</f>
        <v>868.8716821257325</v>
      </c>
      <c r="D18" s="11">
        <f t="shared" si="2"/>
        <v>0.04961841447319884</v>
      </c>
      <c r="E18" s="9">
        <f>Intra!E18+Inter!E18+Foreign!E18</f>
        <v>4806</v>
      </c>
      <c r="F18" s="10">
        <f>((SQRT((Intra!F18/1.645)^2+(Inter!F18/1.645)^2+(Foreign!F18/1.645)^2))*1.645)</f>
        <v>738.761125127737</v>
      </c>
      <c r="G18" s="1">
        <f t="shared" si="3"/>
        <v>0.05860260943787343</v>
      </c>
      <c r="H18" s="17">
        <f>Intra!H18+Inter!H18+Foreign!H18</f>
        <v>1247</v>
      </c>
      <c r="I18" s="18">
        <f>((SQRT((Intra!I18/1.645)^2+(Inter!I18/1.645)^2+(Foreign!I18/1.645)^2))*1.645)</f>
        <v>1140.4849845570086</v>
      </c>
      <c r="K18" s="21"/>
    </row>
    <row r="19" spans="1:11" s="2" customFormat="1" ht="14.25">
      <c r="A19" s="43" t="s">
        <v>16</v>
      </c>
      <c r="B19" s="9">
        <f>Intra!B19+Inter!B19+Foreign!B19</f>
        <v>7297</v>
      </c>
      <c r="C19" s="10">
        <f>((SQRT((Intra!C19/1.645)^2+(Inter!C19/1.645)^2+(Foreign!C19/1.645)^2))*1.645)</f>
        <v>1054.2082336995854</v>
      </c>
      <c r="D19" s="11">
        <f t="shared" si="2"/>
        <v>0.059815888057315705</v>
      </c>
      <c r="E19" s="9">
        <f>Intra!E19+Inter!E19+Foreign!E19</f>
        <v>6422</v>
      </c>
      <c r="F19" s="10">
        <f>((SQRT((Intra!F19/1.645)^2+(Inter!F19/1.645)^2+(Foreign!F19/1.645)^2))*1.645)</f>
        <v>981.7219565640772</v>
      </c>
      <c r="G19" s="1">
        <f t="shared" si="3"/>
        <v>0.07830752347274722</v>
      </c>
      <c r="H19" s="17">
        <f>Intra!H19+Inter!H19+Foreign!H19</f>
        <v>875</v>
      </c>
      <c r="I19" s="18">
        <f>((SQRT((Intra!I19/1.645)^2+(Inter!I19/1.645)^2+(Foreign!I19/1.645)^2))*1.645)</f>
        <v>1440.5321933230093</v>
      </c>
      <c r="K19" s="21"/>
    </row>
    <row r="20" spans="1:11" s="2" customFormat="1" ht="14.25">
      <c r="A20" s="43" t="s">
        <v>17</v>
      </c>
      <c r="B20" s="9">
        <f>Intra!B20+Inter!B20+Foreign!B20</f>
        <v>14359</v>
      </c>
      <c r="C20" s="10">
        <f>((SQRT((Intra!C20/1.645)^2+(Inter!C20/1.645)^2+(Foreign!C20/1.645)^2))*1.645)</f>
        <v>1389.2080477739826</v>
      </c>
      <c r="D20" s="11">
        <f t="shared" si="2"/>
        <v>0.11770540449705306</v>
      </c>
      <c r="E20" s="9">
        <f>Intra!E20+Inter!E20+Foreign!E20</f>
        <v>10850</v>
      </c>
      <c r="F20" s="10">
        <f>((SQRT((Intra!F20/1.645)^2+(Inter!F20/1.645)^2+(Foreign!F20/1.645)^2))*1.645)</f>
        <v>1279.4330775777216</v>
      </c>
      <c r="G20" s="1">
        <f t="shared" si="3"/>
        <v>0.13230093890988903</v>
      </c>
      <c r="H20" s="17">
        <f>Intra!H20+Inter!H20+Foreign!H20</f>
        <v>3509</v>
      </c>
      <c r="I20" s="18">
        <f>((SQRT((Intra!I20/1.645)^2+(Inter!I20/1.645)^2+(Foreign!I20/1.645)^2))*1.645)</f>
        <v>1888.6100709251764</v>
      </c>
      <c r="K20" s="21"/>
    </row>
    <row r="21" spans="1:11" s="2" customFormat="1" ht="14.25">
      <c r="A21" s="43" t="s">
        <v>18</v>
      </c>
      <c r="B21" s="9">
        <f>Intra!B21+Inter!B21+Foreign!B21</f>
        <v>21851</v>
      </c>
      <c r="C21" s="10">
        <f>((SQRT((Intra!C21/1.645)^2+(Inter!C21/1.645)^2+(Foreign!C21/1.645)^2))*1.645)</f>
        <v>1694.1753156034354</v>
      </c>
      <c r="D21" s="11">
        <f t="shared" si="2"/>
        <v>0.1791197711306572</v>
      </c>
      <c r="E21" s="9">
        <f>Intra!E21+Inter!E21+Foreign!E21</f>
        <v>14304</v>
      </c>
      <c r="F21" s="10">
        <f>((SQRT((Intra!F21/1.645)^2+(Inter!F21/1.645)^2+(Foreign!F21/1.645)^2))*1.645)</f>
        <v>1442.8645120038125</v>
      </c>
      <c r="G21" s="1">
        <f t="shared" si="3"/>
        <v>0.17441775393244727</v>
      </c>
      <c r="H21" s="17">
        <f>Intra!H21+Inter!H21+Foreign!H21</f>
        <v>7547</v>
      </c>
      <c r="I21" s="18">
        <f>((SQRT((Intra!I21/1.645)^2+(Inter!I21/1.645)^2+(Foreign!I21/1.645)^2))*1.645)</f>
        <v>2225.3287397595886</v>
      </c>
      <c r="K21" s="21"/>
    </row>
    <row r="22" spans="1:11" s="2" customFormat="1" ht="14.25">
      <c r="A22" s="43" t="s">
        <v>19</v>
      </c>
      <c r="B22" s="9">
        <f>Intra!B22+Inter!B22+Foreign!B22</f>
        <v>17401</v>
      </c>
      <c r="C22" s="10">
        <f>((SQRT((Intra!C22/1.645)^2+(Inter!C22/1.645)^2+(Foreign!C22/1.645)^2))*1.645)</f>
        <v>1474.2916943400312</v>
      </c>
      <c r="D22" s="11">
        <f t="shared" si="2"/>
        <v>0.14264167028715233</v>
      </c>
      <c r="E22" s="9">
        <f>Intra!E22+Inter!E22+Foreign!E22</f>
        <v>11668</v>
      </c>
      <c r="F22" s="10">
        <f>((SQRT((Intra!F22/1.645)^2+(Inter!F22/1.645)^2+(Foreign!F22/1.645)^2))*1.645)</f>
        <v>1420.215828668305</v>
      </c>
      <c r="G22" s="1">
        <f t="shared" si="3"/>
        <v>0.14227533227655165</v>
      </c>
      <c r="H22" s="17">
        <f>Intra!H22+Inter!H22+Foreign!H22</f>
        <v>5733</v>
      </c>
      <c r="I22" s="18">
        <f>((SQRT((Intra!I22/1.645)^2+(Inter!I22/1.645)^2+(Foreign!I22/1.645)^2))*1.645)</f>
        <v>2047.0830466788593</v>
      </c>
      <c r="K22" s="21"/>
    </row>
    <row r="23" spans="1:11" s="2" customFormat="1" ht="14.25">
      <c r="A23" s="43" t="s">
        <v>20</v>
      </c>
      <c r="B23" s="9">
        <f>Intra!B23+Inter!B23+Foreign!B23</f>
        <v>24302</v>
      </c>
      <c r="C23" s="10">
        <f>((SQRT((Intra!C23/1.645)^2+(Inter!C23/1.645)^2+(Foreign!C23/1.645)^2))*1.645)</f>
        <v>1754.3696873806275</v>
      </c>
      <c r="D23" s="11">
        <f t="shared" si="2"/>
        <v>0.1992114172356977</v>
      </c>
      <c r="E23" s="9">
        <f>Intra!E23+Inter!E23+Foreign!E23</f>
        <v>15638</v>
      </c>
      <c r="F23" s="10">
        <f>((SQRT((Intra!F23/1.645)^2+(Inter!F23/1.645)^2+(Foreign!F23/1.645)^2))*1.645)</f>
        <v>1571.3484654907072</v>
      </c>
      <c r="G23" s="1">
        <f t="shared" si="3"/>
        <v>0.1906840629191562</v>
      </c>
      <c r="H23" s="17">
        <f>Intra!H23+Inter!H23+Foreign!H23</f>
        <v>8664</v>
      </c>
      <c r="I23" s="18">
        <f>((SQRT((Intra!I23/1.645)^2+(Inter!I23/1.645)^2+(Foreign!I23/1.645)^2))*1.645)</f>
        <v>2355.1961701735163</v>
      </c>
      <c r="K23" s="21"/>
    </row>
    <row r="24" spans="1:11" s="2" customFormat="1" ht="14.25">
      <c r="A24" s="43" t="s">
        <v>21</v>
      </c>
      <c r="B24" s="9">
        <f>Intra!B24+Inter!B24+Foreign!B24</f>
        <v>23202</v>
      </c>
      <c r="C24" s="10">
        <f>((SQRT((Intra!C24/1.645)^2+(Inter!C24/1.645)^2+(Foreign!C24/1.645)^2))*1.645)</f>
        <v>1520.2545839430973</v>
      </c>
      <c r="D24" s="11">
        <f t="shared" si="2"/>
        <v>0.1901943586002246</v>
      </c>
      <c r="E24" s="9">
        <f>Intra!E24+Inter!E24+Foreign!E24</f>
        <v>12033</v>
      </c>
      <c r="F24" s="10">
        <f>((SQRT((Intra!F24/1.645)^2+(Inter!F24/1.645)^2+(Foreign!F24/1.645)^2))*1.645)</f>
        <v>1133.8791822764892</v>
      </c>
      <c r="G24" s="1">
        <f t="shared" si="3"/>
        <v>0.14672600902328983</v>
      </c>
      <c r="H24" s="17">
        <f>Intra!H24+Inter!H24+Foreign!H24</f>
        <v>11169</v>
      </c>
      <c r="I24" s="18">
        <f>((SQRT((Intra!I24/1.645)^2+(Inter!I24/1.645)^2+(Foreign!I24/1.645)^2))*1.645)</f>
        <v>1896.5378983822077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111202</v>
      </c>
      <c r="C27" s="10">
        <f>((SQRT((Intra!C27/1.645)^2+(Inter!C27/1.645)^2+(Foreign!C27/1.645)^2))*1.645)</f>
        <v>2741.6091989924457</v>
      </c>
      <c r="D27" s="11">
        <f>B27/B$27</f>
        <v>1</v>
      </c>
      <c r="E27" s="9">
        <f>Intra!E27+Inter!E27+Foreign!E27</f>
        <v>84717</v>
      </c>
      <c r="F27" s="10">
        <f>((SQRT((Intra!F27/1.645)^2+(Inter!F27/1.645)^2+(Foreign!F27/1.645)^2))*1.645)</f>
        <v>2394.323704096838</v>
      </c>
      <c r="G27" s="1">
        <f>E27/E$27</f>
        <v>1</v>
      </c>
      <c r="H27" s="17">
        <f>Intra!H27+Inter!H27+Foreign!H27</f>
        <v>26485</v>
      </c>
      <c r="I27" s="18">
        <f>((SQRT((Intra!I27/1.645)^2+(Inter!I27/1.645)^2+(Foreign!I27/1.645)^2))*1.645)</f>
        <v>3639.946016083206</v>
      </c>
      <c r="K27" s="21"/>
    </row>
    <row r="28" spans="1:11" ht="14.25">
      <c r="A28" s="43" t="s">
        <v>22</v>
      </c>
      <c r="B28" s="9">
        <f>Intra!B28+Inter!B28+Foreign!B28</f>
        <v>15779</v>
      </c>
      <c r="C28" s="10">
        <f>((SQRT((Intra!C28/1.645)^2+(Inter!C28/1.645)^2+(Foreign!C28/1.645)^2))*1.645)</f>
        <v>1055.2369402176937</v>
      </c>
      <c r="D28" s="11">
        <f aca="true" t="shared" si="4" ref="D28:D36">B28/B$27</f>
        <v>0.1418949299473031</v>
      </c>
      <c r="E28" s="9">
        <f>Intra!E28+Inter!E28+Foreign!E28</f>
        <v>10113</v>
      </c>
      <c r="F28" s="10">
        <f>((SQRT((Intra!F28/1.645)^2+(Inter!F28/1.645)^2+(Foreign!F28/1.645)^2))*1.645)</f>
        <v>814.6471628870992</v>
      </c>
      <c r="G28" s="1">
        <f aca="true" t="shared" si="5" ref="G28:G36">E28/E$27</f>
        <v>0.11937391550692306</v>
      </c>
      <c r="H28" s="17">
        <f>Intra!H28+Inter!H28+Foreign!H28</f>
        <v>5666</v>
      </c>
      <c r="I28" s="18">
        <f>((SQRT((Intra!I28/1.645)^2+(Inter!I28/1.645)^2+(Foreign!I28/1.645)^2))*1.645)</f>
        <v>1333.1072725028546</v>
      </c>
      <c r="K28" s="21"/>
    </row>
    <row r="29" spans="1:11" ht="14.25">
      <c r="A29" s="43" t="s">
        <v>23</v>
      </c>
      <c r="B29" s="9">
        <f>Intra!B29+Inter!B29+Foreign!B29</f>
        <v>22986</v>
      </c>
      <c r="C29" s="10">
        <f>((SQRT((Intra!C29/1.645)^2+(Inter!C29/1.645)^2+(Foreign!C29/1.645)^2))*1.645)</f>
        <v>1318.4771518687762</v>
      </c>
      <c r="D29" s="11">
        <f t="shared" si="4"/>
        <v>0.2067049153792198</v>
      </c>
      <c r="E29" s="9">
        <f>Intra!E29+Inter!E29+Foreign!E29</f>
        <v>18932</v>
      </c>
      <c r="F29" s="10">
        <f>((SQRT((Intra!F29/1.645)^2+(Inter!F29/1.645)^2+(Foreign!F29/1.645)^2))*1.645)</f>
        <v>1108.7299039892448</v>
      </c>
      <c r="G29" s="1">
        <f t="shared" si="5"/>
        <v>0.22347344688787374</v>
      </c>
      <c r="H29" s="17">
        <f>Intra!H29+Inter!H29+Foreign!H29</f>
        <v>4054</v>
      </c>
      <c r="I29" s="18">
        <f>((SQRT((Intra!I29/1.645)^2+(Inter!I29/1.645)^2+(Foreign!I29/1.645)^2))*1.645)</f>
        <v>1722.6909183019454</v>
      </c>
      <c r="K29" s="21"/>
    </row>
    <row r="30" spans="1:11" ht="14.25">
      <c r="A30" s="43" t="s">
        <v>14</v>
      </c>
      <c r="B30" s="9">
        <f>Intra!B30+Inter!B30+Foreign!B30</f>
        <v>7536</v>
      </c>
      <c r="C30" s="10">
        <f>((SQRT((Intra!C30/1.645)^2+(Inter!C30/1.645)^2+(Foreign!C30/1.645)^2))*1.645)</f>
        <v>643.7064548379176</v>
      </c>
      <c r="D30" s="11">
        <f t="shared" si="4"/>
        <v>0.0677685653135735</v>
      </c>
      <c r="E30" s="9">
        <f>Intra!E30+Inter!E30+Foreign!E30</f>
        <v>5277</v>
      </c>
      <c r="F30" s="10">
        <f>((SQRT((Intra!F30/1.645)^2+(Inter!F30/1.645)^2+(Foreign!F30/1.645)^2))*1.645)</f>
        <v>548.4824518614975</v>
      </c>
      <c r="G30" s="1">
        <f t="shared" si="5"/>
        <v>0.062289741138142285</v>
      </c>
      <c r="H30" s="17">
        <f>Intra!H30+Inter!H30+Foreign!H30</f>
        <v>2259</v>
      </c>
      <c r="I30" s="18">
        <f>((SQRT((Intra!I30/1.645)^2+(Inter!I30/1.645)^2+(Foreign!I30/1.645)^2))*1.645)</f>
        <v>845.6896593904881</v>
      </c>
      <c r="K30" s="21"/>
    </row>
    <row r="31" spans="1:11" s="2" customFormat="1" ht="14.25">
      <c r="A31" s="43" t="s">
        <v>15</v>
      </c>
      <c r="B31" s="9">
        <f>Intra!B31+Inter!B31+Foreign!B31</f>
        <v>11892</v>
      </c>
      <c r="C31" s="10">
        <f>((SQRT((Intra!C31/1.645)^2+(Inter!C31/1.645)^2+(Foreign!C31/1.645)^2))*1.645)</f>
        <v>941.6469614457427</v>
      </c>
      <c r="D31" s="11">
        <f t="shared" si="4"/>
        <v>0.10694052265247028</v>
      </c>
      <c r="E31" s="9">
        <f>Intra!E31+Inter!E31+Foreign!E31</f>
        <v>9664</v>
      </c>
      <c r="F31" s="10">
        <f>((SQRT((Intra!F31/1.645)^2+(Inter!F31/1.645)^2+(Foreign!F31/1.645)^2))*1.645)</f>
        <v>908.1409582217949</v>
      </c>
      <c r="G31" s="1">
        <f t="shared" si="5"/>
        <v>0.11407391668732368</v>
      </c>
      <c r="H31" s="17">
        <f>Intra!H31+Inter!H31+Foreign!H31</f>
        <v>2228</v>
      </c>
      <c r="I31" s="18">
        <f>((SQRT((Intra!I31/1.645)^2+(Inter!I31/1.645)^2+(Foreign!I31/1.645)^2))*1.645)</f>
        <v>1308.2121387603772</v>
      </c>
      <c r="K31" s="21"/>
    </row>
    <row r="32" spans="1:11" s="2" customFormat="1" ht="14.25">
      <c r="A32" s="43" t="s">
        <v>16</v>
      </c>
      <c r="B32" s="9">
        <f>Intra!B32+Inter!B32+Foreign!B32</f>
        <v>10582</v>
      </c>
      <c r="C32" s="10">
        <f>((SQRT((Intra!C32/1.645)^2+(Inter!C32/1.645)^2+(Foreign!C32/1.645)^2))*1.645)</f>
        <v>821.4335030907858</v>
      </c>
      <c r="D32" s="11">
        <f t="shared" si="4"/>
        <v>0.09516015898994623</v>
      </c>
      <c r="E32" s="9">
        <f>Intra!E32+Inter!E32+Foreign!E32</f>
        <v>8466</v>
      </c>
      <c r="F32" s="10">
        <f>((SQRT((Intra!F32/1.645)^2+(Inter!F32/1.645)^2+(Foreign!F32/1.645)^2))*1.645)</f>
        <v>766.8539626291306</v>
      </c>
      <c r="G32" s="1">
        <f t="shared" si="5"/>
        <v>0.09993271716420553</v>
      </c>
      <c r="H32" s="17">
        <f>Intra!H32+Inter!H32+Foreign!H32</f>
        <v>2116</v>
      </c>
      <c r="I32" s="18">
        <f>((SQRT((Intra!I32/1.645)^2+(Inter!I32/1.645)^2+(Foreign!I32/1.645)^2))*1.645)</f>
        <v>1123.7517519452417</v>
      </c>
      <c r="K32" s="21"/>
    </row>
    <row r="33" spans="1:11" s="2" customFormat="1" ht="14.25">
      <c r="A33" s="43" t="s">
        <v>17</v>
      </c>
      <c r="B33" s="9">
        <f>Intra!B33+Inter!B33+Foreign!B33</f>
        <v>13436</v>
      </c>
      <c r="C33" s="10">
        <f>((SQRT((Intra!C33/1.645)^2+(Inter!C33/1.645)^2+(Foreign!C33/1.645)^2))*1.645)</f>
        <v>924.8513394054204</v>
      </c>
      <c r="D33" s="11">
        <f t="shared" si="4"/>
        <v>0.12082516501501772</v>
      </c>
      <c r="E33" s="9">
        <f>Intra!E33+Inter!E33+Foreign!E33</f>
        <v>10279</v>
      </c>
      <c r="F33" s="10">
        <f>((SQRT((Intra!F33/1.645)^2+(Inter!F33/1.645)^2+(Foreign!F33/1.645)^2))*1.645)</f>
        <v>842.1715977162849</v>
      </c>
      <c r="G33" s="1">
        <f t="shared" si="5"/>
        <v>0.12133338054935845</v>
      </c>
      <c r="H33" s="17">
        <f>Intra!H33+Inter!H33+Foreign!H33</f>
        <v>3157</v>
      </c>
      <c r="I33" s="18">
        <f>((SQRT((Intra!I33/1.645)^2+(Inter!I33/1.645)^2+(Foreign!I33/1.645)^2))*1.645)</f>
        <v>1250.8409171433434</v>
      </c>
      <c r="K33" s="21"/>
    </row>
    <row r="34" spans="1:11" s="2" customFormat="1" ht="14.25">
      <c r="A34" s="43" t="s">
        <v>24</v>
      </c>
      <c r="B34" s="9">
        <f>Intra!B34+Inter!B34+Foreign!B34</f>
        <v>10165</v>
      </c>
      <c r="C34" s="10">
        <f>((SQRT((Intra!C34/1.645)^2+(Inter!C34/1.645)^2+(Foreign!C34/1.645)^2))*1.645)</f>
        <v>798.378982689299</v>
      </c>
      <c r="D34" s="11">
        <f t="shared" si="4"/>
        <v>0.09141022643477635</v>
      </c>
      <c r="E34" s="9">
        <f>Intra!E34+Inter!E34+Foreign!E34</f>
        <v>8546</v>
      </c>
      <c r="F34" s="10">
        <f>((SQRT((Intra!F34/1.645)^2+(Inter!F34/1.645)^2+(Foreign!F34/1.645)^2))*1.645)</f>
        <v>768.2636266282558</v>
      </c>
      <c r="G34" s="1">
        <f t="shared" si="5"/>
        <v>0.10087703766658404</v>
      </c>
      <c r="H34" s="17">
        <f>Intra!H34+Inter!H34+Foreign!H34</f>
        <v>1619</v>
      </c>
      <c r="I34" s="18">
        <f>((SQRT((Intra!I34/1.645)^2+(Inter!I34/1.645)^2+(Foreign!I34/1.645)^2))*1.645)</f>
        <v>1107.9882670858929</v>
      </c>
      <c r="K34" s="21"/>
    </row>
    <row r="35" spans="1:11" s="2" customFormat="1" ht="14.25">
      <c r="A35" s="43" t="s">
        <v>25</v>
      </c>
      <c r="B35" s="9">
        <f>Intra!B35+Inter!B35+Foreign!B35</f>
        <v>4717</v>
      </c>
      <c r="C35" s="10">
        <f>((SQRT((Intra!C35/1.645)^2+(Inter!C35/1.645)^2+(Foreign!C35/1.645)^2))*1.645)</f>
        <v>575.9869790194914</v>
      </c>
      <c r="D35" s="11">
        <f t="shared" si="4"/>
        <v>0.04241830182910379</v>
      </c>
      <c r="E35" s="9">
        <f>Intra!E35+Inter!E35+Foreign!E35</f>
        <v>3091</v>
      </c>
      <c r="F35" s="10">
        <f>((SQRT((Intra!F35/1.645)^2+(Inter!F35/1.645)^2+(Foreign!F35/1.645)^2))*1.645)</f>
        <v>442.4850279952984</v>
      </c>
      <c r="G35" s="1">
        <f t="shared" si="5"/>
        <v>0.036486183410649575</v>
      </c>
      <c r="H35" s="17">
        <f>Intra!H35+Inter!H35+Foreign!H35</f>
        <v>1626</v>
      </c>
      <c r="I35" s="18">
        <f>((SQRT((Intra!I35/1.645)^2+(Inter!I35/1.645)^2+(Foreign!I35/1.645)^2))*1.645)</f>
        <v>726.3291264984491</v>
      </c>
      <c r="K35" s="21"/>
    </row>
    <row r="36" spans="1:11" s="2" customFormat="1" ht="14.25">
      <c r="A36" s="43" t="s">
        <v>26</v>
      </c>
      <c r="B36" s="9">
        <f>Intra!B36+Inter!B36+Foreign!B36</f>
        <v>14109</v>
      </c>
      <c r="C36" s="10">
        <f>((SQRT((Intra!C36/1.645)^2+(Inter!C36/1.645)^2+(Foreign!C36/1.645)^2))*1.645)</f>
        <v>931.520799553075</v>
      </c>
      <c r="D36" s="11">
        <f t="shared" si="4"/>
        <v>0.12687721443858924</v>
      </c>
      <c r="E36" s="9">
        <f>Intra!E36+Inter!E36+Foreign!E36</f>
        <v>10349</v>
      </c>
      <c r="F36" s="10">
        <f>((SQRT((Intra!F36/1.645)^2+(Inter!F36/1.645)^2+(Foreign!F36/1.645)^2))*1.645)</f>
        <v>794.3078748193298</v>
      </c>
      <c r="G36" s="1">
        <f t="shared" si="5"/>
        <v>0.12215966098893964</v>
      </c>
      <c r="H36" s="17">
        <f>Intra!H36+Inter!H36+Foreign!H36</f>
        <v>3760</v>
      </c>
      <c r="I36" s="18">
        <f>((SQRT((Intra!I36/1.645)^2+(Inter!I36/1.645)^2+(Foreign!I36/1.645)^2))*1.645)</f>
        <v>1224.1960627285157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E27" sqref="E27:F36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22270</v>
      </c>
      <c r="C7" s="19">
        <v>1285</v>
      </c>
      <c r="D7" s="11">
        <f aca="true" t="shared" si="0" ref="D7:D12">B7/B$7</f>
        <v>1</v>
      </c>
      <c r="E7" s="9">
        <v>27588</v>
      </c>
      <c r="F7" s="10">
        <v>1504</v>
      </c>
      <c r="G7" s="1">
        <f aca="true" t="shared" si="1" ref="G7:G12">E7/E$7</f>
        <v>1</v>
      </c>
      <c r="H7" s="17">
        <f aca="true" t="shared" si="2" ref="H7:H12">B7-E7</f>
        <v>-5318</v>
      </c>
      <c r="I7" s="18">
        <f aca="true" t="shared" si="3" ref="I7:I12">((SQRT((C7/1.645)^2+(F7/1.645)^2)))*1.645</f>
        <v>1978.191345648848</v>
      </c>
    </row>
    <row r="8" spans="1:9" ht="14.25">
      <c r="A8" s="37" t="s">
        <v>8</v>
      </c>
      <c r="B8" s="9">
        <v>3181</v>
      </c>
      <c r="C8" s="19">
        <v>551</v>
      </c>
      <c r="D8" s="11">
        <f t="shared" si="0"/>
        <v>0.1428378985181859</v>
      </c>
      <c r="E8" s="9">
        <v>3996</v>
      </c>
      <c r="F8" s="10">
        <v>621</v>
      </c>
      <c r="G8" s="1">
        <f t="shared" si="1"/>
        <v>0.1448455850369726</v>
      </c>
      <c r="H8" s="17">
        <f t="shared" si="2"/>
        <v>-815</v>
      </c>
      <c r="I8" s="18">
        <f t="shared" si="3"/>
        <v>830.2059985328942</v>
      </c>
    </row>
    <row r="9" spans="1:9" ht="14.25">
      <c r="A9" s="37" t="s">
        <v>9</v>
      </c>
      <c r="B9" s="9">
        <v>4284</v>
      </c>
      <c r="C9" s="10">
        <v>540</v>
      </c>
      <c r="D9" s="11">
        <f t="shared" si="0"/>
        <v>0.19236641221374046</v>
      </c>
      <c r="E9" s="9">
        <v>5351</v>
      </c>
      <c r="F9" s="10">
        <v>638</v>
      </c>
      <c r="G9" s="1">
        <f t="shared" si="1"/>
        <v>0.19396114252573582</v>
      </c>
      <c r="H9" s="17">
        <f t="shared" si="2"/>
        <v>-1067</v>
      </c>
      <c r="I9" s="18">
        <f t="shared" si="3"/>
        <v>835.8492687081804</v>
      </c>
    </row>
    <row r="10" spans="1:9" ht="14.25">
      <c r="A10" s="37" t="s">
        <v>10</v>
      </c>
      <c r="B10" s="9">
        <v>6156</v>
      </c>
      <c r="C10" s="19">
        <v>705</v>
      </c>
      <c r="D10" s="11">
        <f t="shared" si="0"/>
        <v>0.2764256847777279</v>
      </c>
      <c r="E10" s="9">
        <v>7497</v>
      </c>
      <c r="F10" s="10">
        <v>771</v>
      </c>
      <c r="G10" s="1">
        <f t="shared" si="1"/>
        <v>0.27174858634188775</v>
      </c>
      <c r="H10" s="17">
        <f t="shared" si="2"/>
        <v>-1341</v>
      </c>
      <c r="I10" s="18">
        <f t="shared" si="3"/>
        <v>1044.7325016481493</v>
      </c>
    </row>
    <row r="11" spans="1:9" ht="14.25">
      <c r="A11" s="37" t="s">
        <v>11</v>
      </c>
      <c r="B11" s="9">
        <v>5340</v>
      </c>
      <c r="C11" s="10">
        <v>624</v>
      </c>
      <c r="D11" s="11">
        <f t="shared" si="0"/>
        <v>0.2397844634036821</v>
      </c>
      <c r="E11" s="9">
        <v>7012</v>
      </c>
      <c r="F11" s="10">
        <v>808</v>
      </c>
      <c r="G11" s="1">
        <f t="shared" si="1"/>
        <v>0.2541684790488618</v>
      </c>
      <c r="H11" s="17">
        <f t="shared" si="2"/>
        <v>-1672</v>
      </c>
      <c r="I11" s="18">
        <f t="shared" si="3"/>
        <v>1020.9015623457532</v>
      </c>
    </row>
    <row r="12" spans="1:9" ht="14.25">
      <c r="A12" s="37" t="s">
        <v>12</v>
      </c>
      <c r="B12" s="9">
        <v>3309</v>
      </c>
      <c r="C12" s="10">
        <v>410</v>
      </c>
      <c r="D12" s="11">
        <f t="shared" si="0"/>
        <v>0.14858554108666366</v>
      </c>
      <c r="E12" s="9">
        <v>3732</v>
      </c>
      <c r="F12" s="10">
        <v>473</v>
      </c>
      <c r="G12" s="1">
        <f t="shared" si="1"/>
        <v>0.13527620704654197</v>
      </c>
      <c r="H12" s="17">
        <f t="shared" si="2"/>
        <v>-423</v>
      </c>
      <c r="I12" s="18">
        <f t="shared" si="3"/>
        <v>625.9624589382338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33169</v>
      </c>
      <c r="C15" s="10">
        <v>2077</v>
      </c>
      <c r="D15" s="11">
        <f>B15/B$15</f>
        <v>1</v>
      </c>
      <c r="E15" s="9">
        <v>40656</v>
      </c>
      <c r="F15" s="10">
        <v>2506</v>
      </c>
      <c r="G15" s="1">
        <f>E15/E$15</f>
        <v>1</v>
      </c>
      <c r="H15" s="17">
        <f>B15-E15</f>
        <v>-7487</v>
      </c>
      <c r="I15" s="18">
        <f aca="true" t="shared" si="4" ref="I15:I24">((SQRT((C15/1.645)^2+(F15/1.645)^2)))*1.645</f>
        <v>3254.8371695063333</v>
      </c>
    </row>
    <row r="16" spans="1:9" ht="14.25">
      <c r="A16" s="37" t="s">
        <v>13</v>
      </c>
      <c r="B16" s="9">
        <v>1257</v>
      </c>
      <c r="C16" s="10">
        <v>346</v>
      </c>
      <c r="D16" s="11">
        <f aca="true" t="shared" si="5" ref="D16:D24">B16/B$15</f>
        <v>0.037896831378696975</v>
      </c>
      <c r="E16" s="9">
        <v>1578</v>
      </c>
      <c r="F16" s="10">
        <v>435</v>
      </c>
      <c r="G16" s="1">
        <f aca="true" t="shared" si="6" ref="G16:G24">E16/E$15</f>
        <v>0.038813459268004724</v>
      </c>
      <c r="H16" s="17">
        <f aca="true" t="shared" si="7" ref="H16:H24">B16-E16</f>
        <v>-321</v>
      </c>
      <c r="I16" s="18">
        <f t="shared" si="4"/>
        <v>555.8246126252417</v>
      </c>
    </row>
    <row r="17" spans="1:9" ht="14.25">
      <c r="A17" s="37" t="s">
        <v>14</v>
      </c>
      <c r="B17" s="9">
        <v>507</v>
      </c>
      <c r="C17" s="10">
        <v>205</v>
      </c>
      <c r="D17" s="11">
        <f t="shared" si="5"/>
        <v>0.01528535680906871</v>
      </c>
      <c r="E17" s="9">
        <v>1308</v>
      </c>
      <c r="F17" s="10">
        <v>418</v>
      </c>
      <c r="G17" s="1">
        <f t="shared" si="6"/>
        <v>0.03217237308146399</v>
      </c>
      <c r="H17" s="17">
        <f t="shared" si="7"/>
        <v>-801</v>
      </c>
      <c r="I17" s="18">
        <f t="shared" si="4"/>
        <v>465.56309991235344</v>
      </c>
    </row>
    <row r="18" spans="1:9" ht="14.25">
      <c r="A18" s="37" t="s">
        <v>15</v>
      </c>
      <c r="B18" s="9">
        <v>1010</v>
      </c>
      <c r="C18" s="10">
        <v>280</v>
      </c>
      <c r="D18" s="11">
        <f t="shared" si="5"/>
        <v>0.0304501190870994</v>
      </c>
      <c r="E18" s="9">
        <v>2240</v>
      </c>
      <c r="F18" s="10">
        <v>542</v>
      </c>
      <c r="G18" s="1">
        <f t="shared" si="6"/>
        <v>0.05509641873278237</v>
      </c>
      <c r="H18" s="17">
        <f t="shared" si="7"/>
        <v>-1230</v>
      </c>
      <c r="I18" s="18">
        <f t="shared" si="4"/>
        <v>610.052456760892</v>
      </c>
    </row>
    <row r="19" spans="1:9" ht="14.25">
      <c r="A19" s="37" t="s">
        <v>16</v>
      </c>
      <c r="B19" s="9">
        <v>2266</v>
      </c>
      <c r="C19" s="10">
        <v>565</v>
      </c>
      <c r="D19" s="11">
        <f t="shared" si="5"/>
        <v>0.06831680183303687</v>
      </c>
      <c r="E19" s="9">
        <v>2931</v>
      </c>
      <c r="F19" s="10">
        <v>637</v>
      </c>
      <c r="G19" s="1">
        <f t="shared" si="6"/>
        <v>0.07209268004722551</v>
      </c>
      <c r="H19" s="17">
        <f t="shared" si="7"/>
        <v>-665</v>
      </c>
      <c r="I19" s="18">
        <f t="shared" si="4"/>
        <v>851.4657949677134</v>
      </c>
    </row>
    <row r="20" spans="1:9" ht="14.25">
      <c r="A20" s="37" t="s">
        <v>17</v>
      </c>
      <c r="B20" s="9">
        <v>4995</v>
      </c>
      <c r="C20" s="10">
        <v>877</v>
      </c>
      <c r="D20" s="11">
        <f t="shared" si="5"/>
        <v>0.15059242063372427</v>
      </c>
      <c r="E20" s="9">
        <v>5690</v>
      </c>
      <c r="F20" s="10">
        <v>950</v>
      </c>
      <c r="G20" s="1">
        <f t="shared" si="6"/>
        <v>0.1399547422274695</v>
      </c>
      <c r="H20" s="17">
        <f t="shared" si="7"/>
        <v>-695</v>
      </c>
      <c r="I20" s="18">
        <f t="shared" si="4"/>
        <v>1292.9149237285492</v>
      </c>
    </row>
    <row r="21" spans="1:9" ht="14.25">
      <c r="A21" s="37" t="s">
        <v>18</v>
      </c>
      <c r="B21" s="9">
        <v>6560</v>
      </c>
      <c r="C21" s="10">
        <v>993</v>
      </c>
      <c r="D21" s="11">
        <f t="shared" si="5"/>
        <v>0.19777503090234858</v>
      </c>
      <c r="E21" s="9">
        <v>7808</v>
      </c>
      <c r="F21" s="10">
        <v>1043</v>
      </c>
      <c r="G21" s="1">
        <f t="shared" si="6"/>
        <v>0.1920503738685557</v>
      </c>
      <c r="H21" s="17">
        <f t="shared" si="7"/>
        <v>-1248</v>
      </c>
      <c r="I21" s="18">
        <f t="shared" si="4"/>
        <v>1440.1034685049542</v>
      </c>
    </row>
    <row r="22" spans="1:9" ht="14.25">
      <c r="A22" s="37" t="s">
        <v>19</v>
      </c>
      <c r="B22" s="9">
        <v>4575</v>
      </c>
      <c r="C22" s="10">
        <v>756</v>
      </c>
      <c r="D22" s="11">
        <f t="shared" si="5"/>
        <v>0.13792999487473243</v>
      </c>
      <c r="E22" s="9">
        <v>5644</v>
      </c>
      <c r="F22" s="10">
        <v>1097</v>
      </c>
      <c r="G22" s="1">
        <f t="shared" si="6"/>
        <v>0.138823297914207</v>
      </c>
      <c r="H22" s="17">
        <f t="shared" si="7"/>
        <v>-1069</v>
      </c>
      <c r="I22" s="18">
        <f t="shared" si="4"/>
        <v>1332.2706181553356</v>
      </c>
    </row>
    <row r="23" spans="1:9" ht="14.25">
      <c r="A23" s="37" t="s">
        <v>20</v>
      </c>
      <c r="B23" s="9">
        <v>6896</v>
      </c>
      <c r="C23" s="10">
        <v>993</v>
      </c>
      <c r="D23" s="11">
        <f t="shared" si="5"/>
        <v>0.20790497150954204</v>
      </c>
      <c r="E23" s="9">
        <v>8503</v>
      </c>
      <c r="F23" s="10">
        <v>1244</v>
      </c>
      <c r="G23" s="1">
        <f t="shared" si="6"/>
        <v>0.20914502164502163</v>
      </c>
      <c r="H23" s="17">
        <f t="shared" si="7"/>
        <v>-1607</v>
      </c>
      <c r="I23" s="18">
        <f t="shared" si="4"/>
        <v>1591.7239082202666</v>
      </c>
    </row>
    <row r="24" spans="1:9" ht="14.25">
      <c r="A24" s="37" t="s">
        <v>21</v>
      </c>
      <c r="B24" s="9">
        <v>5103</v>
      </c>
      <c r="C24" s="10">
        <v>665</v>
      </c>
      <c r="D24" s="11">
        <f t="shared" si="5"/>
        <v>0.15384847297175072</v>
      </c>
      <c r="E24" s="9">
        <v>4954</v>
      </c>
      <c r="F24" s="10">
        <v>691</v>
      </c>
      <c r="G24" s="1">
        <f t="shared" si="6"/>
        <v>0.12185163321526958</v>
      </c>
      <c r="H24" s="17">
        <f t="shared" si="7"/>
        <v>149</v>
      </c>
      <c r="I24" s="18">
        <f t="shared" si="4"/>
        <v>959.0130343222662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33112</v>
      </c>
      <c r="C27" s="10">
        <v>1478</v>
      </c>
      <c r="D27" s="1">
        <f>B27/B$27</f>
        <v>1</v>
      </c>
      <c r="E27" s="9">
        <v>39769</v>
      </c>
      <c r="F27" s="10">
        <v>1681</v>
      </c>
      <c r="G27" s="1">
        <f>E27/E$27</f>
        <v>1</v>
      </c>
      <c r="H27" s="17">
        <f>B27-E27</f>
        <v>-6657</v>
      </c>
      <c r="I27" s="18">
        <f>((SQRT((C27/1.645)^2+(F27/1.645)^2)))*1.645</f>
        <v>2238.357656854686</v>
      </c>
    </row>
    <row r="28" spans="1:9" ht="14.25">
      <c r="A28" s="37" t="s">
        <v>22</v>
      </c>
      <c r="B28" s="9">
        <v>3536</v>
      </c>
      <c r="C28" s="10">
        <v>494</v>
      </c>
      <c r="D28" s="1">
        <f aca="true" t="shared" si="8" ref="D28:D36">B28/B$27</f>
        <v>0.10678907948779899</v>
      </c>
      <c r="E28" s="9">
        <v>4790</v>
      </c>
      <c r="F28" s="10">
        <v>569</v>
      </c>
      <c r="G28" s="1">
        <f aca="true" t="shared" si="9" ref="G28:G36">E28/E$27</f>
        <v>0.1204455731851442</v>
      </c>
      <c r="H28" s="17">
        <f>B28-E28</f>
        <v>-1254</v>
      </c>
      <c r="I28" s="18">
        <f aca="true" t="shared" si="10" ref="I28:I36">((SQRT((C28/1.645)^2+(F28/1.645)^2)))*1.645</f>
        <v>753.5230587049078</v>
      </c>
    </row>
    <row r="29" spans="1:9" ht="14.25">
      <c r="A29" s="37" t="s">
        <v>23</v>
      </c>
      <c r="B29" s="9">
        <v>6995</v>
      </c>
      <c r="C29" s="10">
        <v>646</v>
      </c>
      <c r="D29" s="1">
        <f t="shared" si="8"/>
        <v>0.21125271804783763</v>
      </c>
      <c r="E29" s="9">
        <v>7822</v>
      </c>
      <c r="F29" s="10">
        <v>701</v>
      </c>
      <c r="G29" s="1">
        <f t="shared" si="9"/>
        <v>0.1966858608463879</v>
      </c>
      <c r="H29" s="17">
        <f aca="true" t="shared" si="11" ref="H29:H36">B29-E29</f>
        <v>-827</v>
      </c>
      <c r="I29" s="18">
        <f t="shared" si="10"/>
        <v>953.2664894980836</v>
      </c>
    </row>
    <row r="30" spans="1:9" ht="14.25">
      <c r="A30" s="37" t="s">
        <v>14</v>
      </c>
      <c r="B30" s="9">
        <v>2569</v>
      </c>
      <c r="C30" s="10">
        <v>390</v>
      </c>
      <c r="D30" s="1">
        <f t="shared" si="8"/>
        <v>0.07758516549891278</v>
      </c>
      <c r="E30" s="9">
        <v>3051</v>
      </c>
      <c r="F30" s="10">
        <v>428</v>
      </c>
      <c r="G30" s="1">
        <f t="shared" si="9"/>
        <v>0.07671804671980688</v>
      </c>
      <c r="H30" s="17">
        <f t="shared" si="11"/>
        <v>-482</v>
      </c>
      <c r="I30" s="18">
        <f t="shared" si="10"/>
        <v>579.0371317972622</v>
      </c>
    </row>
    <row r="31" spans="1:9" ht="14.25">
      <c r="A31" s="37" t="s">
        <v>15</v>
      </c>
      <c r="B31" s="9">
        <v>3926</v>
      </c>
      <c r="C31" s="10">
        <v>603</v>
      </c>
      <c r="D31" s="1">
        <f t="shared" si="8"/>
        <v>0.1185672867842474</v>
      </c>
      <c r="E31" s="9">
        <v>4749</v>
      </c>
      <c r="F31" s="10">
        <v>656</v>
      </c>
      <c r="G31" s="1">
        <f t="shared" si="9"/>
        <v>0.11941461942719203</v>
      </c>
      <c r="H31" s="17">
        <f t="shared" si="11"/>
        <v>-823</v>
      </c>
      <c r="I31" s="18">
        <f t="shared" si="10"/>
        <v>891.0359139787801</v>
      </c>
    </row>
    <row r="32" spans="1:9" ht="14.25">
      <c r="A32" s="37" t="s">
        <v>16</v>
      </c>
      <c r="B32" s="9">
        <v>3596</v>
      </c>
      <c r="C32" s="10">
        <v>468</v>
      </c>
      <c r="D32" s="1">
        <f t="shared" si="8"/>
        <v>0.10860111137956029</v>
      </c>
      <c r="E32" s="9">
        <v>4415</v>
      </c>
      <c r="F32" s="10">
        <v>584</v>
      </c>
      <c r="G32" s="1">
        <f t="shared" si="9"/>
        <v>0.1110161180819231</v>
      </c>
      <c r="H32" s="17">
        <f t="shared" si="11"/>
        <v>-819</v>
      </c>
      <c r="I32" s="18">
        <f t="shared" si="10"/>
        <v>748.3849276942983</v>
      </c>
    </row>
    <row r="33" spans="1:9" ht="14.25">
      <c r="A33" s="37" t="s">
        <v>17</v>
      </c>
      <c r="B33" s="9">
        <v>4389</v>
      </c>
      <c r="C33" s="10">
        <v>525</v>
      </c>
      <c r="D33" s="1">
        <f t="shared" si="8"/>
        <v>0.13255013288233872</v>
      </c>
      <c r="E33" s="9">
        <v>5016</v>
      </c>
      <c r="F33" s="10">
        <v>598</v>
      </c>
      <c r="G33" s="1">
        <f t="shared" si="9"/>
        <v>0.12612839146068547</v>
      </c>
      <c r="H33" s="17">
        <f t="shared" si="11"/>
        <v>-627</v>
      </c>
      <c r="I33" s="18">
        <f t="shared" si="10"/>
        <v>795.7568724177003</v>
      </c>
    </row>
    <row r="34" spans="1:9" ht="14.25">
      <c r="A34" s="37" t="s">
        <v>24</v>
      </c>
      <c r="B34" s="9">
        <v>3707</v>
      </c>
      <c r="C34" s="10">
        <v>492</v>
      </c>
      <c r="D34" s="1">
        <f t="shared" si="8"/>
        <v>0.11195337037931867</v>
      </c>
      <c r="E34" s="9">
        <v>4595</v>
      </c>
      <c r="F34" s="10">
        <v>585</v>
      </c>
      <c r="G34" s="1">
        <f t="shared" si="9"/>
        <v>0.11554225653146924</v>
      </c>
      <c r="H34" s="17">
        <f t="shared" si="11"/>
        <v>-888</v>
      </c>
      <c r="I34" s="18">
        <f t="shared" si="10"/>
        <v>764.3879904865069</v>
      </c>
    </row>
    <row r="35" spans="1:9" ht="14.25">
      <c r="A35" s="37" t="s">
        <v>25</v>
      </c>
      <c r="B35" s="9">
        <v>1139</v>
      </c>
      <c r="C35" s="10">
        <v>266</v>
      </c>
      <c r="D35" s="1">
        <f t="shared" si="8"/>
        <v>0.03439840541193525</v>
      </c>
      <c r="E35" s="9">
        <v>1396</v>
      </c>
      <c r="F35" s="10">
        <v>328</v>
      </c>
      <c r="G35" s="1">
        <f t="shared" si="9"/>
        <v>0.03510271819759109</v>
      </c>
      <c r="H35" s="17">
        <f t="shared" si="11"/>
        <v>-257</v>
      </c>
      <c r="I35" s="18">
        <f t="shared" si="10"/>
        <v>422.3032086072755</v>
      </c>
    </row>
    <row r="36" spans="1:9" ht="14.25">
      <c r="A36" s="37" t="s">
        <v>26</v>
      </c>
      <c r="B36" s="9">
        <v>3255</v>
      </c>
      <c r="C36" s="10">
        <v>447</v>
      </c>
      <c r="D36" s="1">
        <f t="shared" si="8"/>
        <v>0.09830273012805026</v>
      </c>
      <c r="E36" s="9">
        <v>3935</v>
      </c>
      <c r="F36" s="10">
        <v>499</v>
      </c>
      <c r="G36" s="1">
        <f t="shared" si="9"/>
        <v>0.09894641554980009</v>
      </c>
      <c r="H36" s="17">
        <f t="shared" si="11"/>
        <v>-680</v>
      </c>
      <c r="I36" s="18">
        <f t="shared" si="10"/>
        <v>669.93283245412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E27" sqref="E27:F36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Washington Region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42232</v>
      </c>
      <c r="C7" s="19">
        <v>1711</v>
      </c>
      <c r="D7" s="11">
        <f aca="true" t="shared" si="0" ref="D7:D12">B7/B$7</f>
        <v>1</v>
      </c>
      <c r="E7" s="9">
        <v>26435</v>
      </c>
      <c r="F7" s="19">
        <v>1355</v>
      </c>
      <c r="G7" s="1">
        <f aca="true" t="shared" si="1" ref="G7:G12">E7/E$7</f>
        <v>1</v>
      </c>
      <c r="H7" s="17">
        <f aca="true" t="shared" si="2" ref="H7:H12">B7-E7</f>
        <v>15797</v>
      </c>
      <c r="I7" s="18">
        <f aca="true" t="shared" si="3" ref="I7:I12">((SQRT((C7/1.645)^2+(F7/1.645)^2)))*1.645</f>
        <v>2182.554924852981</v>
      </c>
    </row>
    <row r="8" spans="1:9" ht="14.25">
      <c r="A8" s="31" t="s">
        <v>8</v>
      </c>
      <c r="B8" s="19">
        <v>3519</v>
      </c>
      <c r="C8" s="19">
        <v>551</v>
      </c>
      <c r="D8" s="11">
        <f t="shared" si="0"/>
        <v>0.08332544042432279</v>
      </c>
      <c r="E8" s="20">
        <v>1972</v>
      </c>
      <c r="F8" s="19">
        <v>421</v>
      </c>
      <c r="G8" s="1">
        <f t="shared" si="1"/>
        <v>0.07459807073954984</v>
      </c>
      <c r="H8" s="17">
        <f t="shared" si="2"/>
        <v>1547</v>
      </c>
      <c r="I8" s="18">
        <f t="shared" si="3"/>
        <v>693.4277179346093</v>
      </c>
    </row>
    <row r="9" spans="1:9" ht="14.25">
      <c r="A9" s="31" t="s">
        <v>9</v>
      </c>
      <c r="B9" s="9">
        <v>7330</v>
      </c>
      <c r="C9" s="10">
        <v>728</v>
      </c>
      <c r="D9" s="11">
        <f t="shared" si="0"/>
        <v>0.17356506914188294</v>
      </c>
      <c r="E9" s="9">
        <v>3858</v>
      </c>
      <c r="F9" s="10">
        <v>532</v>
      </c>
      <c r="G9" s="1">
        <f t="shared" si="1"/>
        <v>0.14594287875922074</v>
      </c>
      <c r="H9" s="17">
        <f t="shared" si="2"/>
        <v>3472</v>
      </c>
      <c r="I9" s="18">
        <f t="shared" si="3"/>
        <v>901.6695625338588</v>
      </c>
    </row>
    <row r="10" spans="1:9" ht="14.25">
      <c r="A10" s="31" t="s">
        <v>10</v>
      </c>
      <c r="B10" s="19">
        <v>8923</v>
      </c>
      <c r="C10" s="19">
        <v>775</v>
      </c>
      <c r="D10" s="11">
        <f t="shared" si="0"/>
        <v>0.21128528130327714</v>
      </c>
      <c r="E10" s="20">
        <v>6046</v>
      </c>
      <c r="F10" s="19">
        <v>641</v>
      </c>
      <c r="G10" s="1">
        <f t="shared" si="1"/>
        <v>0.2287119349347456</v>
      </c>
      <c r="H10" s="17">
        <f t="shared" si="2"/>
        <v>2877</v>
      </c>
      <c r="I10" s="18">
        <f t="shared" si="3"/>
        <v>1005.736546019881</v>
      </c>
    </row>
    <row r="11" spans="1:9" ht="14.25">
      <c r="A11" s="31" t="s">
        <v>11</v>
      </c>
      <c r="B11" s="9">
        <v>10987</v>
      </c>
      <c r="C11" s="10">
        <v>882</v>
      </c>
      <c r="D11" s="11">
        <f t="shared" si="0"/>
        <v>0.2601581738965713</v>
      </c>
      <c r="E11" s="9">
        <v>7601</v>
      </c>
      <c r="F11" s="10">
        <v>712</v>
      </c>
      <c r="G11" s="1">
        <f t="shared" si="1"/>
        <v>0.2875354643465103</v>
      </c>
      <c r="H11" s="17">
        <f t="shared" si="2"/>
        <v>3386</v>
      </c>
      <c r="I11" s="18">
        <f t="shared" si="3"/>
        <v>1133.5201806761095</v>
      </c>
    </row>
    <row r="12" spans="1:9" ht="14.25">
      <c r="A12" s="31" t="s">
        <v>12</v>
      </c>
      <c r="B12" s="9">
        <v>11473</v>
      </c>
      <c r="C12" s="10">
        <v>847</v>
      </c>
      <c r="D12" s="11">
        <f t="shared" si="0"/>
        <v>0.27166603523394584</v>
      </c>
      <c r="E12" s="9">
        <v>6958</v>
      </c>
      <c r="F12" s="10">
        <v>675</v>
      </c>
      <c r="G12" s="1">
        <f t="shared" si="1"/>
        <v>0.26321165121997353</v>
      </c>
      <c r="H12" s="17">
        <f t="shared" si="2"/>
        <v>4515</v>
      </c>
      <c r="I12" s="18">
        <f t="shared" si="3"/>
        <v>1083.066941606104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65547</v>
      </c>
      <c r="C15" s="10">
        <v>2779</v>
      </c>
      <c r="D15" s="11">
        <f>B15/B$15</f>
        <v>1</v>
      </c>
      <c r="E15" s="9">
        <v>41354</v>
      </c>
      <c r="F15" s="10">
        <v>2330</v>
      </c>
      <c r="G15" s="1">
        <f>E15/E$15</f>
        <v>1</v>
      </c>
      <c r="H15" s="17">
        <f>B15-E15</f>
        <v>24193</v>
      </c>
      <c r="I15" s="18">
        <f aca="true" t="shared" si="4" ref="I15:I22">((SQRT((C15/1.645)^2+(F15/1.645)^2)))*1.645</f>
        <v>3626.532917264092</v>
      </c>
    </row>
    <row r="16" spans="1:9" ht="14.25">
      <c r="A16" s="31" t="s">
        <v>13</v>
      </c>
      <c r="B16" s="9">
        <v>2038</v>
      </c>
      <c r="C16" s="10">
        <v>416</v>
      </c>
      <c r="D16" s="11">
        <f aca="true" t="shared" si="5" ref="D16:D22">B16/B$15</f>
        <v>0.03109219338795063</v>
      </c>
      <c r="E16" s="9">
        <v>2368</v>
      </c>
      <c r="F16" s="10">
        <v>523</v>
      </c>
      <c r="G16" s="1">
        <f aca="true" t="shared" si="6" ref="G16:G24">E16/E$15</f>
        <v>0.05726169173477777</v>
      </c>
      <c r="H16" s="17">
        <f aca="true" t="shared" si="7" ref="H16:H22">B16-E16</f>
        <v>-330</v>
      </c>
      <c r="I16" s="18">
        <f t="shared" si="4"/>
        <v>668.2701549523217</v>
      </c>
    </row>
    <row r="17" spans="1:9" ht="14.25">
      <c r="A17" s="31" t="s">
        <v>14</v>
      </c>
      <c r="B17" s="9">
        <v>1246</v>
      </c>
      <c r="C17" s="10">
        <v>429</v>
      </c>
      <c r="D17" s="11">
        <f t="shared" si="5"/>
        <v>0.01900926053061162</v>
      </c>
      <c r="E17" s="9">
        <v>1035</v>
      </c>
      <c r="F17" s="10">
        <v>273</v>
      </c>
      <c r="G17" s="1">
        <f t="shared" si="6"/>
        <v>0.02502780867630701</v>
      </c>
      <c r="H17" s="17">
        <f t="shared" si="7"/>
        <v>211</v>
      </c>
      <c r="I17" s="18">
        <f t="shared" si="4"/>
        <v>508.4977876058066</v>
      </c>
    </row>
    <row r="18" spans="1:9" ht="14.25">
      <c r="A18" s="31" t="s">
        <v>15</v>
      </c>
      <c r="B18" s="9">
        <v>3923</v>
      </c>
      <c r="C18" s="10">
        <v>703</v>
      </c>
      <c r="D18" s="11">
        <f t="shared" si="5"/>
        <v>0.05985018383755168</v>
      </c>
      <c r="E18" s="9">
        <v>2566</v>
      </c>
      <c r="F18" s="10">
        <v>502</v>
      </c>
      <c r="G18" s="1">
        <f t="shared" si="6"/>
        <v>0.06204962035111476</v>
      </c>
      <c r="H18" s="17">
        <f t="shared" si="7"/>
        <v>1357</v>
      </c>
      <c r="I18" s="18">
        <f t="shared" si="4"/>
        <v>863.8362113271243</v>
      </c>
    </row>
    <row r="19" spans="1:9" ht="14.25">
      <c r="A19" s="31" t="s">
        <v>16</v>
      </c>
      <c r="B19" s="9">
        <v>3835</v>
      </c>
      <c r="C19" s="10">
        <v>741</v>
      </c>
      <c r="D19" s="11">
        <f t="shared" si="5"/>
        <v>0.05850763574229179</v>
      </c>
      <c r="E19" s="9">
        <v>3491</v>
      </c>
      <c r="F19" s="10">
        <v>747</v>
      </c>
      <c r="G19" s="1">
        <f t="shared" si="6"/>
        <v>0.08441746868501233</v>
      </c>
      <c r="H19" s="17">
        <f t="shared" si="7"/>
        <v>344</v>
      </c>
      <c r="I19" s="18">
        <f t="shared" si="4"/>
        <v>1052.1834440818768</v>
      </c>
    </row>
    <row r="20" spans="1:9" ht="14.25">
      <c r="A20" s="31" t="s">
        <v>17</v>
      </c>
      <c r="B20" s="9">
        <v>6601</v>
      </c>
      <c r="C20" s="10">
        <v>879</v>
      </c>
      <c r="D20" s="11">
        <f t="shared" si="5"/>
        <v>0.10070636337284697</v>
      </c>
      <c r="E20" s="9">
        <v>5160</v>
      </c>
      <c r="F20" s="10">
        <v>857</v>
      </c>
      <c r="G20" s="1">
        <f t="shared" si="6"/>
        <v>0.12477632151666103</v>
      </c>
      <c r="H20" s="17">
        <f t="shared" si="7"/>
        <v>1441</v>
      </c>
      <c r="I20" s="18">
        <f t="shared" si="4"/>
        <v>1227.6359395195304</v>
      </c>
    </row>
    <row r="21" spans="1:9" ht="14.25">
      <c r="A21" s="31" t="s">
        <v>18</v>
      </c>
      <c r="B21" s="9">
        <v>11604</v>
      </c>
      <c r="C21" s="10">
        <v>1209</v>
      </c>
      <c r="D21" s="11">
        <f t="shared" si="5"/>
        <v>0.17703327383404274</v>
      </c>
      <c r="E21" s="9">
        <v>6496</v>
      </c>
      <c r="F21" s="10">
        <v>997</v>
      </c>
      <c r="G21" s="1">
        <f t="shared" si="6"/>
        <v>0.1570827489481066</v>
      </c>
      <c r="H21" s="17">
        <f t="shared" si="7"/>
        <v>5108</v>
      </c>
      <c r="I21" s="18">
        <f t="shared" si="4"/>
        <v>1567.06413397793</v>
      </c>
    </row>
    <row r="22" spans="1:9" ht="14.25">
      <c r="A22" s="31" t="s">
        <v>19</v>
      </c>
      <c r="B22" s="9">
        <v>9711</v>
      </c>
      <c r="C22" s="10">
        <v>1080</v>
      </c>
      <c r="D22" s="11">
        <f t="shared" si="5"/>
        <v>0.14815323355759988</v>
      </c>
      <c r="E22" s="9">
        <v>6024</v>
      </c>
      <c r="F22" s="10">
        <v>902</v>
      </c>
      <c r="G22" s="1">
        <f t="shared" si="6"/>
        <v>0.14566910093340427</v>
      </c>
      <c r="H22" s="17">
        <f t="shared" si="7"/>
        <v>3687</v>
      </c>
      <c r="I22" s="18">
        <f t="shared" si="4"/>
        <v>1407.12614928442</v>
      </c>
    </row>
    <row r="23" spans="1:9" ht="14.25">
      <c r="A23" s="31" t="s">
        <v>20</v>
      </c>
      <c r="B23" s="9">
        <v>13148</v>
      </c>
      <c r="C23" s="10">
        <v>1270</v>
      </c>
      <c r="D23" s="11">
        <f>B23/B$15</f>
        <v>0.20058889041451172</v>
      </c>
      <c r="E23" s="9">
        <v>7135</v>
      </c>
      <c r="F23" s="10">
        <v>960</v>
      </c>
      <c r="G23" s="1">
        <f t="shared" si="6"/>
        <v>0.17253470039173963</v>
      </c>
      <c r="H23" s="17">
        <f>B23-E23</f>
        <v>6013</v>
      </c>
      <c r="I23" s="18">
        <f>((SQRT((C23/1.645)^2+(F23/1.645)^2)))*1.645</f>
        <v>1592.0113064925135</v>
      </c>
    </row>
    <row r="24" spans="1:9" ht="14.25">
      <c r="A24" s="31" t="s">
        <v>21</v>
      </c>
      <c r="B24" s="9">
        <v>13441</v>
      </c>
      <c r="C24" s="10">
        <v>1143</v>
      </c>
      <c r="D24" s="11">
        <f>B24/B$15</f>
        <v>0.20505896532259296</v>
      </c>
      <c r="E24" s="9">
        <v>7079</v>
      </c>
      <c r="F24" s="10">
        <v>899</v>
      </c>
      <c r="G24" s="1">
        <f t="shared" si="6"/>
        <v>0.17118053876287662</v>
      </c>
      <c r="H24" s="17">
        <f>B24-E24</f>
        <v>6362</v>
      </c>
      <c r="I24" s="18">
        <f>((SQRT((C24/1.645)^2+(F24/1.645)^2)))*1.645</f>
        <v>1454.1836197674627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59760</v>
      </c>
      <c r="C27" s="10">
        <v>1996</v>
      </c>
      <c r="D27" s="11">
        <f>B27/B$27</f>
        <v>1</v>
      </c>
      <c r="E27" s="9">
        <v>44948</v>
      </c>
      <c r="F27" s="10">
        <v>1705</v>
      </c>
      <c r="G27" s="11">
        <f>E27/E$27</f>
        <v>1</v>
      </c>
      <c r="H27" s="17">
        <f>B27-E27</f>
        <v>14812</v>
      </c>
      <c r="I27" s="18">
        <f>((SQRT((C27/1.645)^2+(F27/1.645)^2)))*1.645</f>
        <v>2625.079236899336</v>
      </c>
    </row>
    <row r="28" spans="1:9" ht="14.25">
      <c r="A28" s="31" t="s">
        <v>22</v>
      </c>
      <c r="B28" s="9">
        <v>6222</v>
      </c>
      <c r="C28" s="10">
        <v>625</v>
      </c>
      <c r="D28" s="11">
        <f aca="true" t="shared" si="8" ref="D28:D36">B28/B$27</f>
        <v>0.10411646586345381</v>
      </c>
      <c r="E28" s="9">
        <v>5323</v>
      </c>
      <c r="F28" s="10">
        <v>583</v>
      </c>
      <c r="G28" s="11">
        <f aca="true" t="shared" si="9" ref="G28:G36">E28/E$27</f>
        <v>0.1184257364065142</v>
      </c>
      <c r="H28" s="17">
        <f>B28-E28</f>
        <v>899</v>
      </c>
      <c r="I28" s="18">
        <f aca="true" t="shared" si="10" ref="I28:I36">((SQRT((C28/1.645)^2+(F28/1.645)^2)))*1.645</f>
        <v>854.7011173503871</v>
      </c>
    </row>
    <row r="29" spans="1:9" ht="14.25">
      <c r="A29" s="31" t="s">
        <v>23</v>
      </c>
      <c r="B29" s="9">
        <v>11750</v>
      </c>
      <c r="C29" s="10">
        <v>971</v>
      </c>
      <c r="D29" s="11">
        <f t="shared" si="8"/>
        <v>0.196619812583668</v>
      </c>
      <c r="E29" s="9">
        <v>11110</v>
      </c>
      <c r="F29" s="10">
        <v>859</v>
      </c>
      <c r="G29" s="11">
        <f t="shared" si="9"/>
        <v>0.24717451277031235</v>
      </c>
      <c r="H29" s="17">
        <f aca="true" t="shared" si="11" ref="H29:H36">B29-E29</f>
        <v>640</v>
      </c>
      <c r="I29" s="18">
        <f t="shared" si="10"/>
        <v>1296.426627310624</v>
      </c>
    </row>
    <row r="30" spans="1:9" ht="14.25">
      <c r="A30" s="31" t="s">
        <v>14</v>
      </c>
      <c r="B30" s="9">
        <v>3801</v>
      </c>
      <c r="C30" s="10">
        <v>437</v>
      </c>
      <c r="D30" s="11">
        <f t="shared" si="8"/>
        <v>0.06360441767068273</v>
      </c>
      <c r="E30" s="9">
        <v>2226</v>
      </c>
      <c r="F30" s="10">
        <v>343</v>
      </c>
      <c r="G30" s="11">
        <f t="shared" si="9"/>
        <v>0.04952389427783216</v>
      </c>
      <c r="H30" s="17">
        <f t="shared" si="11"/>
        <v>1575</v>
      </c>
      <c r="I30" s="18">
        <f t="shared" si="10"/>
        <v>555.533977358721</v>
      </c>
    </row>
    <row r="31" spans="1:9" ht="14.25">
      <c r="A31" s="31" t="s">
        <v>15</v>
      </c>
      <c r="B31" s="9">
        <v>6483</v>
      </c>
      <c r="C31" s="10">
        <v>663</v>
      </c>
      <c r="D31" s="11">
        <f t="shared" si="8"/>
        <v>0.10848393574297188</v>
      </c>
      <c r="E31" s="9">
        <v>4915</v>
      </c>
      <c r="F31" s="10">
        <v>628</v>
      </c>
      <c r="G31" s="11">
        <f t="shared" si="9"/>
        <v>0.10934858058200587</v>
      </c>
      <c r="H31" s="17">
        <f t="shared" si="11"/>
        <v>1568</v>
      </c>
      <c r="I31" s="18">
        <f t="shared" si="10"/>
        <v>913.2102715147262</v>
      </c>
    </row>
    <row r="32" spans="1:9" ht="14.25">
      <c r="A32" s="31" t="s">
        <v>16</v>
      </c>
      <c r="B32" s="9">
        <v>6065</v>
      </c>
      <c r="C32" s="10">
        <v>623</v>
      </c>
      <c r="D32" s="11">
        <f t="shared" si="8"/>
        <v>0.10148929049531459</v>
      </c>
      <c r="E32" s="9">
        <v>4051</v>
      </c>
      <c r="F32" s="10">
        <v>497</v>
      </c>
      <c r="G32" s="11">
        <f t="shared" si="9"/>
        <v>0.09012636824775296</v>
      </c>
      <c r="H32" s="17">
        <f t="shared" si="11"/>
        <v>2014</v>
      </c>
      <c r="I32" s="18">
        <f t="shared" si="10"/>
        <v>796.9554567226452</v>
      </c>
    </row>
    <row r="33" spans="1:9" ht="14.25">
      <c r="A33" s="31" t="s">
        <v>17</v>
      </c>
      <c r="B33" s="9">
        <v>7813</v>
      </c>
      <c r="C33" s="10">
        <v>710</v>
      </c>
      <c r="D33" s="11">
        <f t="shared" si="8"/>
        <v>0.130739625167336</v>
      </c>
      <c r="E33" s="9">
        <v>5263</v>
      </c>
      <c r="F33" s="10">
        <v>593</v>
      </c>
      <c r="G33" s="11">
        <f t="shared" si="9"/>
        <v>0.11709086054996885</v>
      </c>
      <c r="H33" s="17">
        <f t="shared" si="11"/>
        <v>2550</v>
      </c>
      <c r="I33" s="18">
        <f t="shared" si="10"/>
        <v>925.0670245987585</v>
      </c>
    </row>
    <row r="34" spans="1:9" ht="14.25">
      <c r="A34" s="31" t="s">
        <v>24</v>
      </c>
      <c r="B34" s="9">
        <v>5552</v>
      </c>
      <c r="C34" s="10">
        <v>584</v>
      </c>
      <c r="D34" s="11">
        <f t="shared" si="8"/>
        <v>0.092904953145917</v>
      </c>
      <c r="E34" s="9">
        <v>3951</v>
      </c>
      <c r="F34" s="10">
        <v>498</v>
      </c>
      <c r="G34" s="11">
        <f t="shared" si="9"/>
        <v>0.08790157515351073</v>
      </c>
      <c r="H34" s="17">
        <f t="shared" si="11"/>
        <v>1601</v>
      </c>
      <c r="I34" s="18">
        <f t="shared" si="10"/>
        <v>767.5024429928545</v>
      </c>
    </row>
    <row r="35" spans="1:9" ht="14.25">
      <c r="A35" s="31" t="s">
        <v>25</v>
      </c>
      <c r="B35" s="9">
        <v>3224</v>
      </c>
      <c r="C35" s="10">
        <v>493</v>
      </c>
      <c r="D35" s="11">
        <f t="shared" si="8"/>
        <v>0.05394912985274431</v>
      </c>
      <c r="E35" s="9">
        <v>1695</v>
      </c>
      <c r="F35" s="10">
        <v>297</v>
      </c>
      <c r="G35" s="11">
        <f t="shared" si="9"/>
        <v>0.03771024294740589</v>
      </c>
      <c r="H35" s="17">
        <f t="shared" si="11"/>
        <v>1529</v>
      </c>
      <c r="I35" s="18">
        <f t="shared" si="10"/>
        <v>575.5501715749896</v>
      </c>
    </row>
    <row r="36" spans="1:9" ht="14.25">
      <c r="A36" s="31" t="s">
        <v>26</v>
      </c>
      <c r="B36" s="9">
        <v>8850</v>
      </c>
      <c r="C36" s="10">
        <v>739</v>
      </c>
      <c r="D36" s="11">
        <f t="shared" si="8"/>
        <v>0.14809236947791166</v>
      </c>
      <c r="E36" s="9">
        <v>6414</v>
      </c>
      <c r="F36" s="10">
        <v>618</v>
      </c>
      <c r="G36" s="11">
        <f t="shared" si="9"/>
        <v>0.14269822906469698</v>
      </c>
      <c r="H36" s="17">
        <f t="shared" si="11"/>
        <v>2436</v>
      </c>
      <c r="I36" s="18">
        <f t="shared" si="10"/>
        <v>963.3509225614517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B27" sqref="B27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Washington Region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9">
        <v>13933</v>
      </c>
      <c r="C7" s="10">
        <v>986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13933</v>
      </c>
      <c r="I7" s="18">
        <f aca="true" t="shared" si="2" ref="I7:I12">((SQRT((C7/1.645)^2+(F7/1.645)^2)))*1.645</f>
        <v>986</v>
      </c>
    </row>
    <row r="8" spans="1:9" ht="14.25">
      <c r="A8" s="25" t="s">
        <v>8</v>
      </c>
      <c r="B8" s="9">
        <v>2097</v>
      </c>
      <c r="C8" s="10">
        <v>375</v>
      </c>
      <c r="D8" s="11">
        <f t="shared" si="0"/>
        <v>0.1505059929663389</v>
      </c>
      <c r="E8" s="9">
        <v>0</v>
      </c>
      <c r="F8" s="10">
        <v>0</v>
      </c>
      <c r="G8" s="1">
        <v>0</v>
      </c>
      <c r="H8" s="17">
        <f t="shared" si="1"/>
        <v>2097</v>
      </c>
      <c r="I8" s="18">
        <f t="shared" si="2"/>
        <v>375</v>
      </c>
    </row>
    <row r="9" spans="1:9" ht="14.25">
      <c r="A9" s="25" t="s">
        <v>9</v>
      </c>
      <c r="B9" s="9">
        <v>2117</v>
      </c>
      <c r="C9" s="10">
        <v>395</v>
      </c>
      <c r="D9" s="11">
        <f>B9/B$7</f>
        <v>0.15194143400559823</v>
      </c>
      <c r="E9" s="9">
        <v>0</v>
      </c>
      <c r="F9" s="10">
        <v>0</v>
      </c>
      <c r="G9" s="1">
        <v>0</v>
      </c>
      <c r="H9" s="17">
        <f t="shared" si="1"/>
        <v>2117</v>
      </c>
      <c r="I9" s="18">
        <f>((SQRT((C9/1.645)^2+(F9/1.645)^2)))*1.645</f>
        <v>395</v>
      </c>
    </row>
    <row r="10" spans="1:9" ht="14.25">
      <c r="A10" s="25" t="s">
        <v>10</v>
      </c>
      <c r="B10" s="19">
        <v>2265</v>
      </c>
      <c r="C10" s="19">
        <v>404</v>
      </c>
      <c r="D10" s="11">
        <f>B10/B$7</f>
        <v>0.16256369769611714</v>
      </c>
      <c r="E10" s="9">
        <v>0</v>
      </c>
      <c r="F10" s="10">
        <v>0</v>
      </c>
      <c r="G10" s="1">
        <v>0</v>
      </c>
      <c r="H10" s="17">
        <f t="shared" si="1"/>
        <v>2265</v>
      </c>
      <c r="I10" s="18">
        <f>((SQRT((C10/1.645)^2+(F10/1.645)^2)))*1.645</f>
        <v>404</v>
      </c>
    </row>
    <row r="11" spans="1:9" ht="14.25">
      <c r="A11" s="25" t="s">
        <v>11</v>
      </c>
      <c r="B11" s="9">
        <v>3052</v>
      </c>
      <c r="C11" s="10">
        <v>426</v>
      </c>
      <c r="D11" s="11">
        <f t="shared" si="0"/>
        <v>0.21904830259097108</v>
      </c>
      <c r="E11" s="9">
        <v>0</v>
      </c>
      <c r="F11" s="10">
        <v>0</v>
      </c>
      <c r="G11" s="1">
        <v>0</v>
      </c>
      <c r="H11" s="17">
        <f t="shared" si="1"/>
        <v>3052</v>
      </c>
      <c r="I11" s="18">
        <f t="shared" si="2"/>
        <v>426</v>
      </c>
    </row>
    <row r="12" spans="1:9" ht="14.25">
      <c r="A12" s="25" t="s">
        <v>12</v>
      </c>
      <c r="B12" s="9">
        <v>4402</v>
      </c>
      <c r="C12" s="10">
        <v>575</v>
      </c>
      <c r="D12" s="11">
        <f t="shared" si="0"/>
        <v>0.31594057274097465</v>
      </c>
      <c r="E12" s="9">
        <v>0</v>
      </c>
      <c r="F12" s="10">
        <v>0</v>
      </c>
      <c r="G12" s="1">
        <v>0</v>
      </c>
      <c r="H12" s="17">
        <f t="shared" si="1"/>
        <v>4402</v>
      </c>
      <c r="I12" s="18">
        <f t="shared" si="2"/>
        <v>575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23275</v>
      </c>
      <c r="C15" s="10">
        <v>1820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23275</v>
      </c>
      <c r="I15" s="18">
        <f aca="true" t="shared" si="3" ref="I15:I24">((SQRT((C15/1.645)^2+(F15/1.645)^2)))*1.645</f>
        <v>1820</v>
      </c>
    </row>
    <row r="16" spans="1:9" ht="14.25">
      <c r="A16" s="25" t="s">
        <v>13</v>
      </c>
      <c r="B16" s="9">
        <v>1470</v>
      </c>
      <c r="C16" s="10">
        <v>603</v>
      </c>
      <c r="D16" s="11">
        <f aca="true" t="shared" si="4" ref="D16:D24">B16/B$15</f>
        <v>0.06315789473684211</v>
      </c>
      <c r="E16" s="9">
        <v>0</v>
      </c>
      <c r="F16" s="10">
        <v>0</v>
      </c>
      <c r="G16" s="1">
        <v>0</v>
      </c>
      <c r="H16" s="17">
        <f aca="true" t="shared" si="5" ref="H16:H24">B16-E16</f>
        <v>1470</v>
      </c>
      <c r="I16" s="18">
        <f t="shared" si="3"/>
        <v>603</v>
      </c>
    </row>
    <row r="17" spans="1:9" ht="14.25">
      <c r="A17" s="25" t="s">
        <v>14</v>
      </c>
      <c r="B17" s="9">
        <v>1008</v>
      </c>
      <c r="C17" s="10">
        <v>487</v>
      </c>
      <c r="D17" s="11">
        <f t="shared" si="4"/>
        <v>0.043308270676691726</v>
      </c>
      <c r="E17" s="9">
        <v>0</v>
      </c>
      <c r="F17" s="10">
        <v>0</v>
      </c>
      <c r="G17" s="1">
        <v>0</v>
      </c>
      <c r="H17" s="17">
        <f t="shared" si="5"/>
        <v>1008</v>
      </c>
      <c r="I17" s="18">
        <f t="shared" si="3"/>
        <v>487.00000000000006</v>
      </c>
    </row>
    <row r="18" spans="1:9" ht="14.25">
      <c r="A18" s="25" t="s">
        <v>15</v>
      </c>
      <c r="B18" s="9">
        <v>1120</v>
      </c>
      <c r="C18" s="10">
        <v>427</v>
      </c>
      <c r="D18" s="11">
        <f t="shared" si="4"/>
        <v>0.0481203007518797</v>
      </c>
      <c r="E18" s="9">
        <v>0</v>
      </c>
      <c r="F18" s="10">
        <v>0</v>
      </c>
      <c r="G18" s="1">
        <v>0</v>
      </c>
      <c r="H18" s="17">
        <f t="shared" si="5"/>
        <v>1120</v>
      </c>
      <c r="I18" s="18">
        <f t="shared" si="3"/>
        <v>427</v>
      </c>
    </row>
    <row r="19" spans="1:9" ht="14.25">
      <c r="A19" s="25" t="s">
        <v>16</v>
      </c>
      <c r="B19" s="9">
        <v>1196</v>
      </c>
      <c r="C19" s="10">
        <v>493</v>
      </c>
      <c r="D19" s="11">
        <f t="shared" si="4"/>
        <v>0.05138560687432868</v>
      </c>
      <c r="E19" s="9">
        <v>0</v>
      </c>
      <c r="F19" s="10">
        <v>0</v>
      </c>
      <c r="G19" s="1">
        <v>0</v>
      </c>
      <c r="H19" s="17">
        <f t="shared" si="5"/>
        <v>1196</v>
      </c>
      <c r="I19" s="18">
        <f t="shared" si="3"/>
        <v>493</v>
      </c>
    </row>
    <row r="20" spans="1:9" ht="14.25">
      <c r="A20" s="25" t="s">
        <v>17</v>
      </c>
      <c r="B20" s="9">
        <v>2763</v>
      </c>
      <c r="C20" s="10">
        <v>623</v>
      </c>
      <c r="D20" s="11">
        <f t="shared" si="4"/>
        <v>0.1187110633727175</v>
      </c>
      <c r="E20" s="9">
        <v>0</v>
      </c>
      <c r="F20" s="10">
        <v>0</v>
      </c>
      <c r="G20" s="1">
        <v>0</v>
      </c>
      <c r="H20" s="17">
        <f t="shared" si="5"/>
        <v>2763</v>
      </c>
      <c r="I20" s="18">
        <f t="shared" si="3"/>
        <v>623</v>
      </c>
    </row>
    <row r="21" spans="1:9" ht="14.25">
      <c r="A21" s="25" t="s">
        <v>18</v>
      </c>
      <c r="B21" s="9">
        <v>3687</v>
      </c>
      <c r="C21" s="10">
        <v>650</v>
      </c>
      <c r="D21" s="11">
        <f t="shared" si="4"/>
        <v>0.15841031149301826</v>
      </c>
      <c r="E21" s="9">
        <v>0</v>
      </c>
      <c r="F21" s="10">
        <v>0</v>
      </c>
      <c r="G21" s="1">
        <v>0</v>
      </c>
      <c r="H21" s="17">
        <f t="shared" si="5"/>
        <v>3687</v>
      </c>
      <c r="I21" s="18">
        <f t="shared" si="3"/>
        <v>650</v>
      </c>
    </row>
    <row r="22" spans="1:9" ht="14.25">
      <c r="A22" s="25" t="s">
        <v>19</v>
      </c>
      <c r="B22" s="9">
        <v>3115</v>
      </c>
      <c r="C22" s="10">
        <v>660</v>
      </c>
      <c r="D22" s="11">
        <f t="shared" si="4"/>
        <v>0.13383458646616542</v>
      </c>
      <c r="E22" s="9">
        <v>0</v>
      </c>
      <c r="F22" s="10">
        <v>0</v>
      </c>
      <c r="G22" s="1">
        <v>0</v>
      </c>
      <c r="H22" s="17">
        <f t="shared" si="5"/>
        <v>3115</v>
      </c>
      <c r="I22" s="18">
        <f t="shared" si="3"/>
        <v>660</v>
      </c>
    </row>
    <row r="23" spans="1:9" ht="14.25">
      <c r="A23" s="25" t="s">
        <v>20</v>
      </c>
      <c r="B23" s="9">
        <v>4258</v>
      </c>
      <c r="C23" s="10">
        <v>692</v>
      </c>
      <c r="D23" s="11">
        <f t="shared" si="4"/>
        <v>0.18294307196562837</v>
      </c>
      <c r="E23" s="9">
        <v>0</v>
      </c>
      <c r="F23" s="10">
        <v>0</v>
      </c>
      <c r="G23" s="1">
        <v>0</v>
      </c>
      <c r="H23" s="17">
        <f t="shared" si="5"/>
        <v>4258</v>
      </c>
      <c r="I23" s="18">
        <f t="shared" si="3"/>
        <v>692</v>
      </c>
    </row>
    <row r="24" spans="1:9" ht="14.25">
      <c r="A24" s="25" t="s">
        <v>21</v>
      </c>
      <c r="B24" s="9">
        <v>4658</v>
      </c>
      <c r="C24" s="10">
        <v>750</v>
      </c>
      <c r="D24" s="11">
        <f t="shared" si="4"/>
        <v>0.20012889366272824</v>
      </c>
      <c r="E24" s="9">
        <v>0</v>
      </c>
      <c r="F24" s="10">
        <v>0</v>
      </c>
      <c r="G24" s="1">
        <v>0</v>
      </c>
      <c r="H24" s="17">
        <f t="shared" si="5"/>
        <v>4658</v>
      </c>
      <c r="I24" s="18">
        <f t="shared" si="3"/>
        <v>750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18330</v>
      </c>
      <c r="C27" s="10">
        <v>1161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18330</v>
      </c>
      <c r="I27" s="18">
        <f>((SQRT((C27/1.645)^2+(F27/1.645)^2)))*1.645</f>
        <v>1161</v>
      </c>
    </row>
    <row r="28" spans="1:9" ht="14.25">
      <c r="A28" s="25" t="s">
        <v>22</v>
      </c>
      <c r="B28" s="9">
        <v>6021</v>
      </c>
      <c r="C28" s="10">
        <v>692</v>
      </c>
      <c r="D28" s="11">
        <f aca="true" t="shared" si="6" ref="D28:D36">B28/B$27</f>
        <v>0.32847790507364977</v>
      </c>
      <c r="E28" s="9">
        <v>0</v>
      </c>
      <c r="F28" s="10">
        <v>0</v>
      </c>
      <c r="G28" s="1">
        <v>0</v>
      </c>
      <c r="H28" s="17">
        <f>B28-E28</f>
        <v>6021</v>
      </c>
      <c r="I28" s="18">
        <f aca="true" t="shared" si="7" ref="I28:I36">((SQRT((C28/1.645)^2+(F28/1.645)^2)))*1.645</f>
        <v>692</v>
      </c>
    </row>
    <row r="29" spans="1:9" ht="14.25">
      <c r="A29" s="25" t="s">
        <v>23</v>
      </c>
      <c r="B29" s="9">
        <v>4241</v>
      </c>
      <c r="C29" s="10">
        <v>615</v>
      </c>
      <c r="D29" s="11">
        <f t="shared" si="6"/>
        <v>0.23136933987997818</v>
      </c>
      <c r="E29" s="9">
        <v>0</v>
      </c>
      <c r="F29" s="10">
        <v>0</v>
      </c>
      <c r="G29" s="1">
        <v>0</v>
      </c>
      <c r="H29" s="17">
        <f aca="true" t="shared" si="8" ref="H29:H36">B29-E29</f>
        <v>4241</v>
      </c>
      <c r="I29" s="18">
        <f t="shared" si="7"/>
        <v>615</v>
      </c>
    </row>
    <row r="30" spans="1:9" ht="14.25">
      <c r="A30" s="25" t="s">
        <v>14</v>
      </c>
      <c r="B30" s="9">
        <v>1166</v>
      </c>
      <c r="C30" s="10">
        <v>267</v>
      </c>
      <c r="D30" s="11">
        <f t="shared" si="6"/>
        <v>0.06361156573922531</v>
      </c>
      <c r="E30" s="9">
        <v>0</v>
      </c>
      <c r="F30" s="10">
        <v>0</v>
      </c>
      <c r="G30" s="1">
        <v>0</v>
      </c>
      <c r="H30" s="17">
        <f t="shared" si="8"/>
        <v>1166</v>
      </c>
      <c r="I30" s="18">
        <f t="shared" si="7"/>
        <v>267</v>
      </c>
    </row>
    <row r="31" spans="1:9" ht="14.25">
      <c r="A31" s="25" t="s">
        <v>15</v>
      </c>
      <c r="B31" s="9">
        <v>1483</v>
      </c>
      <c r="C31" s="10">
        <v>289</v>
      </c>
      <c r="D31" s="11">
        <f t="shared" si="6"/>
        <v>0.08090561920349154</v>
      </c>
      <c r="E31" s="9">
        <v>0</v>
      </c>
      <c r="F31" s="10">
        <v>0</v>
      </c>
      <c r="G31" s="1">
        <v>0</v>
      </c>
      <c r="H31" s="17">
        <f t="shared" si="8"/>
        <v>1483</v>
      </c>
      <c r="I31" s="18">
        <f t="shared" si="7"/>
        <v>289</v>
      </c>
    </row>
    <row r="32" spans="1:9" ht="14.25">
      <c r="A32" s="25" t="s">
        <v>16</v>
      </c>
      <c r="B32" s="9">
        <v>921</v>
      </c>
      <c r="C32" s="10">
        <v>260</v>
      </c>
      <c r="D32" s="11">
        <f t="shared" si="6"/>
        <v>0.050245499181669394</v>
      </c>
      <c r="E32" s="9">
        <v>0</v>
      </c>
      <c r="F32" s="10">
        <v>0</v>
      </c>
      <c r="G32" s="1">
        <v>0</v>
      </c>
      <c r="H32" s="17">
        <f t="shared" si="8"/>
        <v>921</v>
      </c>
      <c r="I32" s="18">
        <f t="shared" si="7"/>
        <v>260</v>
      </c>
    </row>
    <row r="33" spans="1:9" ht="14.25">
      <c r="A33" s="25" t="s">
        <v>17</v>
      </c>
      <c r="B33" s="9">
        <v>1234</v>
      </c>
      <c r="C33" s="10">
        <v>275</v>
      </c>
      <c r="D33" s="11">
        <f t="shared" si="6"/>
        <v>0.06732133115111838</v>
      </c>
      <c r="E33" s="9">
        <v>0</v>
      </c>
      <c r="F33" s="10">
        <v>0</v>
      </c>
      <c r="G33" s="1">
        <v>0</v>
      </c>
      <c r="H33" s="17">
        <f t="shared" si="8"/>
        <v>1234</v>
      </c>
      <c r="I33" s="18">
        <f t="shared" si="7"/>
        <v>275</v>
      </c>
    </row>
    <row r="34" spans="1:9" ht="14.25">
      <c r="A34" s="25" t="s">
        <v>24</v>
      </c>
      <c r="B34" s="9">
        <v>906</v>
      </c>
      <c r="C34" s="10">
        <v>233</v>
      </c>
      <c r="D34" s="11">
        <f t="shared" si="6"/>
        <v>0.04942716857610475</v>
      </c>
      <c r="E34" s="9">
        <v>0</v>
      </c>
      <c r="F34" s="10">
        <v>0</v>
      </c>
      <c r="G34" s="1">
        <v>0</v>
      </c>
      <c r="H34" s="17">
        <f t="shared" si="8"/>
        <v>906</v>
      </c>
      <c r="I34" s="18">
        <f t="shared" si="7"/>
        <v>232.99999999999997</v>
      </c>
    </row>
    <row r="35" spans="1:9" ht="14.25">
      <c r="A35" s="25" t="s">
        <v>25</v>
      </c>
      <c r="B35" s="9">
        <v>354</v>
      </c>
      <c r="C35" s="10">
        <v>134</v>
      </c>
      <c r="D35" s="11">
        <f t="shared" si="6"/>
        <v>0.019312602291325694</v>
      </c>
      <c r="E35" s="9">
        <v>0</v>
      </c>
      <c r="F35" s="10">
        <v>0</v>
      </c>
      <c r="G35" s="1">
        <v>0</v>
      </c>
      <c r="H35" s="17">
        <f t="shared" si="8"/>
        <v>354</v>
      </c>
      <c r="I35" s="18">
        <f t="shared" si="7"/>
        <v>134</v>
      </c>
    </row>
    <row r="36" spans="1:9" ht="14.25">
      <c r="A36" s="25" t="s">
        <v>26</v>
      </c>
      <c r="B36" s="9">
        <v>2004</v>
      </c>
      <c r="C36" s="10">
        <v>349</v>
      </c>
      <c r="D36" s="11">
        <f t="shared" si="6"/>
        <v>0.10932896890343699</v>
      </c>
      <c r="E36" s="9">
        <v>0</v>
      </c>
      <c r="F36" s="10">
        <v>0</v>
      </c>
      <c r="G36" s="1">
        <v>0</v>
      </c>
      <c r="H36" s="17">
        <f t="shared" si="8"/>
        <v>2004</v>
      </c>
      <c r="I36" s="18">
        <f t="shared" si="7"/>
        <v>349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2014-03-05T16:11:53Z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