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<sst xmlns="http://schemas.openxmlformats.org/spreadsheetml/2006/main" count="237" uniqueCount="41">
  <si>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</si>
  <si>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</si>
  <si>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</si>
  <si>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</si>
  <si>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</si>
  <si>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</si>
  <si>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</si>
  <si>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</si>
  <si>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</si>
  <si>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</si>
  <si>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</si>
  <si>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</si>
  <si>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</si>
  <si>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</si>
  <si>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</si>
  <si>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</si>
  <si>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</si>
  <si>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</si>
  <si>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</si>
  <si>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</si>
  <si>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</si>
  <si>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</si>
  <si>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</si>
  <si>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</si>
  <si>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</si>
  <si>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</si>
  <si>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</si>
  <si>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</si>
  <si>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</si>
  <si>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</si>
  <si>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</si>
  <si>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</si>
  <si>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</si>
  <si>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</si>
  <si>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</si>
  <si>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</si>
  <si>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</si>
  <si>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</si>
  <si>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</si>
  <si>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</si>
  <si>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Washington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</si>
</sst>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Washington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4432</v>
      </c>
      <c r="C7" s="19">
        <f>((SQRT((Intra!C7/1.645)^2+(Inter!C7/1.645)^2+(Foreign!C7/1.645)^2))*1.645)</f>
        <v>516.5975222549949</v>
      </c>
      <c r="D7" s="11">
        <f aca="true" t="shared" si="0" ref="D7:D12">B7/B$7</f>
        <v>1</v>
      </c>
      <c r="E7" s="9">
        <f>Intra!E7+Inter!E7+Foreign!E7</f>
        <v>3631</v>
      </c>
      <c r="F7" s="10">
        <f>((SQRT((Intra!F7/1.645)^2+(Inter!F7/1.645)^2+(Foreign!F7/1.645)^2))*1.645)</f>
        <v>510.8943139241227</v>
      </c>
      <c r="G7" s="1">
        <f aca="true" t="shared" si="1" ref="G7:G12">E7/E$7</f>
        <v>1</v>
      </c>
      <c r="H7" s="17">
        <f>Intra!H7+Inter!H7+Foreign!H7</f>
        <v>801</v>
      </c>
      <c r="I7" s="18">
        <f>((SQRT((Intra!I7/1.645)^2+(Inter!I7/1.645)^2+(Foreign!I7/1.645)^2))*1.645)</f>
        <v>726.5576370805003</v>
      </c>
      <c r="K7" s="21"/>
    </row>
    <row r="8" spans="1:11" ht="14.25">
      <c r="A8" s="43" t="s">
        <v>8</v>
      </c>
      <c r="B8" s="9">
        <f>Intra!B8+Inter!B8+Foreign!B8</f>
        <v>893</v>
      </c>
      <c r="C8" s="19">
        <f>((SQRT((Intra!C8/1.645)^2+(Inter!C8/1.645)^2+(Foreign!C8/1.645)^2))*1.645)</f>
        <v>197.2460392504752</v>
      </c>
      <c r="D8" s="11">
        <f t="shared" si="0"/>
        <v>0.20148916967509026</v>
      </c>
      <c r="E8" s="9">
        <f>Intra!E8+Inter!E8+Foreign!E8</f>
        <v>867</v>
      </c>
      <c r="F8" s="10">
        <f>((SQRT((Intra!F8/1.645)^2+(Inter!F8/1.645)^2+(Foreign!F8/1.645)^2))*1.645)</f>
        <v>262.1907702418222</v>
      </c>
      <c r="G8" s="1">
        <f t="shared" si="1"/>
        <v>0.23877719636463784</v>
      </c>
      <c r="H8" s="17">
        <f>Intra!H8+Inter!H8+Foreign!H8</f>
        <v>26</v>
      </c>
      <c r="I8" s="18">
        <f>((SQRT((Intra!I8/1.645)^2+(Inter!I8/1.645)^2+(Foreign!I8/1.645)^2))*1.645)</f>
        <v>328.1005943304583</v>
      </c>
      <c r="K8" s="21"/>
    </row>
    <row r="9" spans="1:11" ht="14.25">
      <c r="A9" s="43" t="s">
        <v>9</v>
      </c>
      <c r="B9" s="9">
        <f>Intra!B9+Inter!B9+Foreign!B9</f>
        <v>1533</v>
      </c>
      <c r="C9" s="10">
        <f>((SQRT((Intra!C9/1.645)^2+(Inter!C9/1.645)^2+(Foreign!C9/1.645)^2))*1.645)</f>
        <v>350.7292402979825</v>
      </c>
      <c r="D9" s="11">
        <f t="shared" si="0"/>
        <v>0.3458935018050541</v>
      </c>
      <c r="E9" s="9">
        <f>Intra!E9+Inter!E9+Foreign!E9</f>
        <v>1338</v>
      </c>
      <c r="F9" s="10">
        <f>((SQRT((Intra!F9/1.645)^2+(Inter!F9/1.645)^2+(Foreign!F9/1.645)^2))*1.645)</f>
        <v>321.6224494652076</v>
      </c>
      <c r="G9" s="1">
        <f t="shared" si="1"/>
        <v>0.36849352795373175</v>
      </c>
      <c r="H9" s="17">
        <f>Intra!H9+Inter!H9+Foreign!H9</f>
        <v>195</v>
      </c>
      <c r="I9" s="18">
        <f>((SQRT((Intra!I9/1.645)^2+(Inter!I9/1.645)^2+(Foreign!I9/1.645)^2))*1.645)</f>
        <v>475.8697300732628</v>
      </c>
      <c r="K9" s="21"/>
    </row>
    <row r="10" spans="1:11" ht="14.25">
      <c r="A10" s="43" t="s">
        <v>10</v>
      </c>
      <c r="B10" s="9">
        <f>Intra!B10+Inter!B10+Foreign!B10</f>
        <v>1255</v>
      </c>
      <c r="C10" s="19">
        <f>((SQRT((Intra!C10/1.645)^2+(Inter!C10/1.645)^2+(Foreign!C10/1.645)^2))*1.645)</f>
        <v>263.15204730345533</v>
      </c>
      <c r="D10" s="11">
        <f t="shared" si="0"/>
        <v>0.2831678700361011</v>
      </c>
      <c r="E10" s="9">
        <f>Intra!E10+Inter!E10+Foreign!E10</f>
        <v>875</v>
      </c>
      <c r="F10" s="10">
        <f>((SQRT((Intra!F10/1.645)^2+(Inter!F10/1.645)^2+(Foreign!F10/1.645)^2))*1.645)</f>
        <v>220.0568108466539</v>
      </c>
      <c r="G10" s="1">
        <f t="shared" si="1"/>
        <v>0.24098044615808317</v>
      </c>
      <c r="H10" s="17">
        <f>Intra!H10+Inter!H10+Foreign!H10</f>
        <v>380</v>
      </c>
      <c r="I10" s="18">
        <f>((SQRT((Intra!I10/1.645)^2+(Inter!I10/1.645)^2+(Foreign!I10/1.645)^2))*1.645)</f>
        <v>343.0364412128834</v>
      </c>
      <c r="K10" s="21"/>
    </row>
    <row r="11" spans="1:11" s="2" customFormat="1" ht="14.25">
      <c r="A11" s="43" t="s">
        <v>11</v>
      </c>
      <c r="B11" s="9">
        <f>Intra!B11+Inter!B11+Foreign!B11</f>
        <v>576</v>
      </c>
      <c r="C11" s="10">
        <f>((SQRT((Intra!C11/1.645)^2+(Inter!C11/1.645)^2+(Foreign!C11/1.645)^2))*1.645)</f>
        <v>170.34670528073033</v>
      </c>
      <c r="D11" s="11">
        <f t="shared" si="0"/>
        <v>0.1299638989169675</v>
      </c>
      <c r="E11" s="9">
        <f>Intra!E11+Inter!E11+Foreign!E11</f>
        <v>359</v>
      </c>
      <c r="F11" s="10">
        <f>((SQRT((Intra!F11/1.645)^2+(Inter!F11/1.645)^2+(Foreign!F11/1.645)^2))*1.645)</f>
        <v>170.67220043111885</v>
      </c>
      <c r="G11" s="1">
        <f t="shared" si="1"/>
        <v>0.09887083448085927</v>
      </c>
      <c r="H11" s="17">
        <f>Intra!H11+Inter!H11+Foreign!H11</f>
        <v>217</v>
      </c>
      <c r="I11" s="18">
        <f>((SQRT((Intra!I11/1.645)^2+(Inter!I11/1.645)^2+(Foreign!I11/1.645)^2))*1.645)</f>
        <v>241.13689058292178</v>
      </c>
      <c r="K11" s="21"/>
    </row>
    <row r="12" spans="1:11" s="2" customFormat="1" ht="14.25">
      <c r="A12" s="43" t="s">
        <v>12</v>
      </c>
      <c r="B12" s="9">
        <f>Intra!B12+Inter!B12+Foreign!B12</f>
        <v>175</v>
      </c>
      <c r="C12" s="10">
        <f>((SQRT((Intra!C12/1.645)^2+(Inter!C12/1.645)^2+(Foreign!C12/1.645)^2))*1.645)</f>
        <v>84.71717653463199</v>
      </c>
      <c r="D12" s="11">
        <f t="shared" si="0"/>
        <v>0.039485559566787</v>
      </c>
      <c r="E12" s="9">
        <f>Intra!E12+Inter!E12+Foreign!E12</f>
        <v>192</v>
      </c>
      <c r="F12" s="10">
        <f>((SQRT((Intra!F12/1.645)^2+(Inter!F12/1.645)^2+(Foreign!F12/1.645)^2))*1.645)</f>
        <v>106.77546534667971</v>
      </c>
      <c r="G12" s="1">
        <f t="shared" si="1"/>
        <v>0.05287799504268796</v>
      </c>
      <c r="H12" s="17">
        <f>Intra!H12+Inter!H12+Foreign!H12</f>
        <v>-17</v>
      </c>
      <c r="I12" s="18">
        <f>((SQRT((Intra!I12/1.645)^2+(Inter!I12/1.645)^2+(Foreign!I12/1.645)^2))*1.645)</f>
        <v>136.3011371926148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5469</v>
      </c>
      <c r="C15" s="10">
        <f>((SQRT((Intra!C15/1.645)^2+(Inter!C15/1.645)^2+(Foreign!C15/1.645)^2))*1.645)</f>
        <v>770.2869595157379</v>
      </c>
      <c r="D15" s="11">
        <f>B15/B$15</f>
        <v>1</v>
      </c>
      <c r="E15" s="9">
        <f>Intra!E15+Inter!E15+Foreign!E15</f>
        <v>4385</v>
      </c>
      <c r="F15" s="10">
        <f>((SQRT((Intra!F15/1.645)^2+(Inter!F15/1.645)^2+(Foreign!F15/1.645)^2))*1.645)</f>
        <v>748.0006684488992</v>
      </c>
      <c r="G15" s="1">
        <f>E15/E$15</f>
        <v>1</v>
      </c>
      <c r="H15" s="17">
        <f>Intra!H15+Inter!H15+Foreign!H15</f>
        <v>1084</v>
      </c>
      <c r="I15" s="18">
        <f>((SQRT((Intra!I15/1.645)^2+(Inter!I15/1.645)^2+(Foreign!I15/1.645)^2))*1.645)</f>
        <v>1073.7071295283458</v>
      </c>
      <c r="K15" s="21"/>
    </row>
    <row r="16" spans="1:11" ht="14.25">
      <c r="A16" s="43" t="s">
        <v>13</v>
      </c>
      <c r="B16" s="9">
        <f>Intra!B16+Inter!B16+Foreign!B16</f>
        <v>382</v>
      </c>
      <c r="C16" s="10">
        <f>((SQRT((Intra!C16/1.645)^2+(Inter!C16/1.645)^2+(Foreign!C16/1.645)^2))*1.645)</f>
        <v>273.44834978474455</v>
      </c>
      <c r="D16" s="11">
        <f aca="true" t="shared" si="2" ref="D16:D24">B16/B$15</f>
        <v>0.06984823550923386</v>
      </c>
      <c r="E16" s="9">
        <f>Intra!E16+Inter!E16+Foreign!E16</f>
        <v>60</v>
      </c>
      <c r="F16" s="10">
        <f>((SQRT((Intra!F16/1.645)^2+(Inter!F16/1.645)^2+(Foreign!F16/1.645)^2))*1.645)</f>
        <v>55.072679252057455</v>
      </c>
      <c r="G16" s="1">
        <f aca="true" t="shared" si="3" ref="G16:G24">E16/E$15</f>
        <v>0.013683010262257697</v>
      </c>
      <c r="H16" s="17">
        <f>Intra!H16+Inter!H16+Foreign!H16</f>
        <v>322</v>
      </c>
      <c r="I16" s="18">
        <f>((SQRT((Intra!I16/1.645)^2+(Inter!I16/1.645)^2+(Foreign!I16/1.645)^2))*1.645)</f>
        <v>278.9390614453271</v>
      </c>
      <c r="K16" s="21"/>
    </row>
    <row r="17" spans="1:11" ht="14.25">
      <c r="A17" s="43" t="s">
        <v>14</v>
      </c>
      <c r="B17" s="9">
        <f>Intra!B17+Inter!B17+Foreign!B17</f>
        <v>160</v>
      </c>
      <c r="C17" s="10">
        <f>((SQRT((Intra!C17/1.645)^2+(Inter!C17/1.645)^2+(Foreign!C17/1.645)^2))*1.645)</f>
        <v>97.41663102366043</v>
      </c>
      <c r="D17" s="11">
        <f t="shared" si="2"/>
        <v>0.029255805448893765</v>
      </c>
      <c r="E17" s="9">
        <f>Intra!E17+Inter!E17+Foreign!E17</f>
        <v>260</v>
      </c>
      <c r="F17" s="10">
        <f>((SQRT((Intra!F17/1.645)^2+(Inter!F17/1.645)^2+(Foreign!F17/1.645)^2))*1.645)</f>
        <v>172.7917822120022</v>
      </c>
      <c r="G17" s="1">
        <f t="shared" si="3"/>
        <v>0.059293044469783354</v>
      </c>
      <c r="H17" s="17">
        <f>Intra!H17+Inter!H17+Foreign!H17</f>
        <v>-100</v>
      </c>
      <c r="I17" s="18">
        <f>((SQRT((Intra!I17/1.645)^2+(Inter!I17/1.645)^2+(Foreign!I17/1.645)^2))*1.645)</f>
        <v>198.36078241426657</v>
      </c>
      <c r="K17" s="21"/>
    </row>
    <row r="18" spans="1:11" ht="14.25">
      <c r="A18" s="43" t="s">
        <v>15</v>
      </c>
      <c r="B18" s="9">
        <f>Intra!B18+Inter!B18+Foreign!B18</f>
        <v>795</v>
      </c>
      <c r="C18" s="10">
        <f>((SQRT((Intra!C18/1.645)^2+(Inter!C18/1.645)^2+(Foreign!C18/1.645)^2))*1.645)</f>
        <v>299.060194609714</v>
      </c>
      <c r="D18" s="11">
        <f t="shared" si="2"/>
        <v>0.1453647833241909</v>
      </c>
      <c r="E18" s="9">
        <f>Intra!E18+Inter!E18+Foreign!E18</f>
        <v>358</v>
      </c>
      <c r="F18" s="10">
        <f>((SQRT((Intra!F18/1.645)^2+(Inter!F18/1.645)^2+(Foreign!F18/1.645)^2))*1.645)</f>
        <v>222.800359066138</v>
      </c>
      <c r="G18" s="1">
        <f t="shared" si="3"/>
        <v>0.08164196123147092</v>
      </c>
      <c r="H18" s="17">
        <f>Intra!H18+Inter!H18+Foreign!H18</f>
        <v>437</v>
      </c>
      <c r="I18" s="18">
        <f>((SQRT((Intra!I18/1.645)^2+(Inter!I18/1.645)^2+(Foreign!I18/1.645)^2))*1.645)</f>
        <v>372.93028839181187</v>
      </c>
      <c r="K18" s="21"/>
    </row>
    <row r="19" spans="1:11" s="2" customFormat="1" ht="14.25">
      <c r="A19" s="43" t="s">
        <v>16</v>
      </c>
      <c r="B19" s="9">
        <f>Intra!B19+Inter!B19+Foreign!B19</f>
        <v>522</v>
      </c>
      <c r="C19" s="10">
        <f>((SQRT((Intra!C19/1.645)^2+(Inter!C19/1.645)^2+(Foreign!C19/1.645)^2))*1.645)</f>
        <v>201.34050759844627</v>
      </c>
      <c r="D19" s="11">
        <f t="shared" si="2"/>
        <v>0.09544706527701591</v>
      </c>
      <c r="E19" s="9">
        <f>Intra!E19+Inter!E19+Foreign!E19</f>
        <v>460</v>
      </c>
      <c r="F19" s="10">
        <f>((SQRT((Intra!F19/1.645)^2+(Inter!F19/1.645)^2+(Foreign!F19/1.645)^2))*1.645)</f>
        <v>257.78285435614214</v>
      </c>
      <c r="G19" s="1">
        <f t="shared" si="3"/>
        <v>0.10490307867730901</v>
      </c>
      <c r="H19" s="17">
        <f>Intra!H19+Inter!H19+Foreign!H19</f>
        <v>62</v>
      </c>
      <c r="I19" s="18">
        <f>((SQRT((Intra!I19/1.645)^2+(Inter!I19/1.645)^2+(Foreign!I19/1.645)^2))*1.645)</f>
        <v>327.09325887275634</v>
      </c>
      <c r="K19" s="21"/>
    </row>
    <row r="20" spans="1:11" s="2" customFormat="1" ht="14.25">
      <c r="A20" s="43" t="s">
        <v>17</v>
      </c>
      <c r="B20" s="9">
        <f>Intra!B20+Inter!B20+Foreign!B20</f>
        <v>957</v>
      </c>
      <c r="C20" s="10">
        <f>((SQRT((Intra!C20/1.645)^2+(Inter!C20/1.645)^2+(Foreign!C20/1.645)^2))*1.645)</f>
        <v>321.7343624793597</v>
      </c>
      <c r="D20" s="11">
        <f t="shared" si="2"/>
        <v>0.17498628634119584</v>
      </c>
      <c r="E20" s="9">
        <f>Intra!E20+Inter!E20+Foreign!E20</f>
        <v>777</v>
      </c>
      <c r="F20" s="10">
        <f>((SQRT((Intra!F20/1.645)^2+(Inter!F20/1.645)^2+(Foreign!F20/1.645)^2))*1.645)</f>
        <v>322.0558957696629</v>
      </c>
      <c r="G20" s="1">
        <f t="shared" si="3"/>
        <v>0.17719498289623717</v>
      </c>
      <c r="H20" s="17">
        <f>Intra!H20+Inter!H20+Foreign!H20</f>
        <v>180</v>
      </c>
      <c r="I20" s="18">
        <f>((SQRT((Intra!I20/1.645)^2+(Inter!I20/1.645)^2+(Foreign!I20/1.645)^2))*1.645)</f>
        <v>455.2285140454187</v>
      </c>
      <c r="K20" s="21"/>
    </row>
    <row r="21" spans="1:11" s="2" customFormat="1" ht="14.25">
      <c r="A21" s="43" t="s">
        <v>18</v>
      </c>
      <c r="B21" s="9">
        <f>Intra!B21+Inter!B21+Foreign!B21</f>
        <v>1185</v>
      </c>
      <c r="C21" s="10">
        <f>((SQRT((Intra!C21/1.645)^2+(Inter!C21/1.645)^2+(Foreign!C21/1.645)^2))*1.645)</f>
        <v>389.2621224830384</v>
      </c>
      <c r="D21" s="11">
        <f t="shared" si="2"/>
        <v>0.21667580910586945</v>
      </c>
      <c r="E21" s="9">
        <f>Intra!E21+Inter!E21+Foreign!E21</f>
        <v>956</v>
      </c>
      <c r="F21" s="10">
        <f>((SQRT((Intra!F21/1.645)^2+(Inter!F21/1.645)^2+(Foreign!F21/1.645)^2))*1.645)</f>
        <v>387.4119254746813</v>
      </c>
      <c r="G21" s="1">
        <f t="shared" si="3"/>
        <v>0.21801596351197264</v>
      </c>
      <c r="H21" s="17">
        <f>Intra!H21+Inter!H21+Foreign!H21</f>
        <v>229</v>
      </c>
      <c r="I21" s="18">
        <f>((SQRT((Intra!I21/1.645)^2+(Inter!I21/1.645)^2+(Foreign!I21/1.645)^2))*1.645)</f>
        <v>549.1930443842128</v>
      </c>
      <c r="K21" s="21"/>
    </row>
    <row r="22" spans="1:11" s="2" customFormat="1" ht="14.25">
      <c r="A22" s="43" t="s">
        <v>19</v>
      </c>
      <c r="B22" s="9">
        <f>Intra!B22+Inter!B22+Foreign!B22</f>
        <v>730</v>
      </c>
      <c r="C22" s="10">
        <f>((SQRT((Intra!C22/1.645)^2+(Inter!C22/1.645)^2+(Foreign!C22/1.645)^2))*1.645)</f>
        <v>265.620029365257</v>
      </c>
      <c r="D22" s="11">
        <f t="shared" si="2"/>
        <v>0.13347961236057782</v>
      </c>
      <c r="E22" s="9">
        <f>Intra!E22+Inter!E22+Foreign!E22</f>
        <v>720</v>
      </c>
      <c r="F22" s="10">
        <f>((SQRT((Intra!F22/1.645)^2+(Inter!F22/1.645)^2+(Foreign!F22/1.645)^2))*1.645)</f>
        <v>287.86802531715813</v>
      </c>
      <c r="G22" s="1">
        <f t="shared" si="3"/>
        <v>0.16419612314709237</v>
      </c>
      <c r="H22" s="17">
        <f>Intra!H22+Inter!H22+Foreign!H22</f>
        <v>10</v>
      </c>
      <c r="I22" s="18">
        <f>((SQRT((Intra!I22/1.645)^2+(Inter!I22/1.645)^2+(Foreign!I22/1.645)^2))*1.645)</f>
        <v>391.69120490508845</v>
      </c>
      <c r="K22" s="21"/>
    </row>
    <row r="23" spans="1:11" s="2" customFormat="1" ht="14.25">
      <c r="A23" s="43" t="s">
        <v>20</v>
      </c>
      <c r="B23" s="9">
        <f>Intra!B23+Inter!B23+Foreign!B23</f>
        <v>588</v>
      </c>
      <c r="C23" s="10">
        <f>((SQRT((Intra!C23/1.645)^2+(Inter!C23/1.645)^2+(Foreign!C23/1.645)^2))*1.645)</f>
        <v>213.82469455140117</v>
      </c>
      <c r="D23" s="11">
        <f t="shared" si="2"/>
        <v>0.10751508502468458</v>
      </c>
      <c r="E23" s="9">
        <f>Intra!E23+Inter!E23+Foreign!E23</f>
        <v>526</v>
      </c>
      <c r="F23" s="10">
        <f>((SQRT((Intra!F23/1.645)^2+(Inter!F23/1.645)^2+(Foreign!F23/1.645)^2))*1.645)</f>
        <v>246.4000811688178</v>
      </c>
      <c r="G23" s="1">
        <f t="shared" si="3"/>
        <v>0.11995438996579247</v>
      </c>
      <c r="H23" s="17">
        <f>Intra!H23+Inter!H23+Foreign!H23</f>
        <v>62</v>
      </c>
      <c r="I23" s="18">
        <f>((SQRT((Intra!I23/1.645)^2+(Inter!I23/1.645)^2+(Foreign!I23/1.645)^2))*1.645)</f>
        <v>326.2422412870534</v>
      </c>
      <c r="K23" s="21"/>
    </row>
    <row r="24" spans="1:11" s="2" customFormat="1" ht="14.25">
      <c r="A24" s="43" t="s">
        <v>21</v>
      </c>
      <c r="B24" s="9">
        <f>Intra!B24+Inter!B24+Foreign!B24</f>
        <v>150</v>
      </c>
      <c r="C24" s="10">
        <f>((SQRT((Intra!C24/1.645)^2+(Inter!C24/1.645)^2+(Foreign!C24/1.645)^2))*1.645)</f>
        <v>81.81686867633104</v>
      </c>
      <c r="D24" s="11">
        <f t="shared" si="2"/>
        <v>0.027427317608337904</v>
      </c>
      <c r="E24" s="9">
        <f>Intra!E24+Inter!E24+Foreign!E24</f>
        <v>268</v>
      </c>
      <c r="F24" s="10">
        <f>((SQRT((Intra!F24/1.645)^2+(Inter!F24/1.645)^2+(Foreign!F24/1.645)^2))*1.645)</f>
        <v>118.29623831720093</v>
      </c>
      <c r="G24" s="1">
        <f t="shared" si="3"/>
        <v>0.06111744583808438</v>
      </c>
      <c r="H24" s="17">
        <f>Intra!H24+Inter!H24+Foreign!H24</f>
        <v>-118</v>
      </c>
      <c r="I24" s="18">
        <f>((SQRT((Intra!I24/1.645)^2+(Inter!I24/1.645)^2+(Foreign!I24/1.645)^2))*1.645)</f>
        <v>143.8332367709216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6425</v>
      </c>
      <c r="C27" s="10">
        <f>((SQRT((Intra!C27/1.645)^2+(Inter!C27/1.645)^2+(Foreign!C27/1.645)^2))*1.645)</f>
        <v>606.2111843244069</v>
      </c>
      <c r="D27" s="11">
        <f>B27/B$27</f>
        <v>1</v>
      </c>
      <c r="E27" s="9">
        <f>Intra!E27+Inter!E27+Foreign!E27</f>
        <v>5399</v>
      </c>
      <c r="F27" s="10">
        <f>((SQRT((Intra!F27/1.645)^2+(Inter!F27/1.645)^2+(Foreign!F27/1.645)^2))*1.645)</f>
        <v>668.3367414709445</v>
      </c>
      <c r="G27" s="1">
        <f>E27/E$27</f>
        <v>1</v>
      </c>
      <c r="H27" s="17">
        <f>Intra!H27+Inter!H27+Foreign!H27</f>
        <v>1026</v>
      </c>
      <c r="I27" s="18">
        <f>((SQRT((Intra!I27/1.645)^2+(Inter!I27/1.645)^2+(Foreign!I27/1.645)^2))*1.645)</f>
        <v>902.3114761544376</v>
      </c>
      <c r="K27" s="21"/>
    </row>
    <row r="28" spans="1:11" ht="14.25">
      <c r="A28" s="43" t="s">
        <v>22</v>
      </c>
      <c r="B28" s="9">
        <f>Intra!B28+Inter!B28+Foreign!B28</f>
        <v>1573</v>
      </c>
      <c r="C28" s="10">
        <f>((SQRT((Intra!C28/1.645)^2+(Inter!C28/1.645)^2+(Foreign!C28/1.645)^2))*1.645)</f>
        <v>307.2360655912649</v>
      </c>
      <c r="D28" s="11">
        <f aca="true" t="shared" si="4" ref="D28:D36">B28/B$27</f>
        <v>0.24482490272373542</v>
      </c>
      <c r="E28" s="9">
        <f>Intra!E28+Inter!E28+Foreign!E28</f>
        <v>1535</v>
      </c>
      <c r="F28" s="10">
        <f>((SQRT((Intra!F28/1.645)^2+(Inter!F28/1.645)^2+(Foreign!F28/1.645)^2))*1.645)</f>
        <v>470.28714632658205</v>
      </c>
      <c r="G28" s="1">
        <f aca="true" t="shared" si="5" ref="G28:G36">E28/E$27</f>
        <v>0.28431190961289127</v>
      </c>
      <c r="H28" s="17">
        <f>Intra!H28+Inter!H28+Foreign!H28</f>
        <v>38</v>
      </c>
      <c r="I28" s="18">
        <f>((SQRT((Intra!I28/1.645)^2+(Inter!I28/1.645)^2+(Foreign!I28/1.645)^2))*1.645)</f>
        <v>561.7508344453081</v>
      </c>
      <c r="K28" s="21"/>
    </row>
    <row r="29" spans="1:11" ht="14.25">
      <c r="A29" s="43" t="s">
        <v>23</v>
      </c>
      <c r="B29" s="9">
        <f>Intra!B29+Inter!B29+Foreign!B29</f>
        <v>1362</v>
      </c>
      <c r="C29" s="10">
        <f>((SQRT((Intra!C29/1.645)^2+(Inter!C29/1.645)^2+(Foreign!C29/1.645)^2))*1.645)</f>
        <v>282.1542131530203</v>
      </c>
      <c r="D29" s="11">
        <f t="shared" si="4"/>
        <v>0.21198443579766538</v>
      </c>
      <c r="E29" s="9">
        <f>Intra!E29+Inter!E29+Foreign!E29</f>
        <v>985</v>
      </c>
      <c r="F29" s="10">
        <f>((SQRT((Intra!F29/1.645)^2+(Inter!F29/1.645)^2+(Foreign!F29/1.645)^2))*1.645)</f>
        <v>246.88661365088225</v>
      </c>
      <c r="G29" s="1">
        <f t="shared" si="5"/>
        <v>0.18244119281348398</v>
      </c>
      <c r="H29" s="17">
        <f>Intra!H29+Inter!H29+Foreign!H29</f>
        <v>377</v>
      </c>
      <c r="I29" s="18">
        <f>((SQRT((Intra!I29/1.645)^2+(Inter!I29/1.645)^2+(Foreign!I29/1.645)^2))*1.645)</f>
        <v>374.91865784460504</v>
      </c>
      <c r="K29" s="21"/>
    </row>
    <row r="30" spans="1:11" ht="14.25">
      <c r="A30" s="43" t="s">
        <v>14</v>
      </c>
      <c r="B30" s="9">
        <f>Intra!B30+Inter!B30+Foreign!B30</f>
        <v>554</v>
      </c>
      <c r="C30" s="10">
        <f>((SQRT((Intra!C30/1.645)^2+(Inter!C30/1.645)^2+(Foreign!C30/1.645)^2))*1.645)</f>
        <v>178.2133552795637</v>
      </c>
      <c r="D30" s="11">
        <f t="shared" si="4"/>
        <v>0.08622568093385213</v>
      </c>
      <c r="E30" s="9">
        <f>Intra!E30+Inter!E30+Foreign!E30</f>
        <v>377</v>
      </c>
      <c r="F30" s="10">
        <f>((SQRT((Intra!F30/1.645)^2+(Inter!F30/1.645)^2+(Foreign!F30/1.645)^2))*1.645)</f>
        <v>146.4137971640651</v>
      </c>
      <c r="G30" s="1">
        <f t="shared" si="5"/>
        <v>0.06982774587886646</v>
      </c>
      <c r="H30" s="17">
        <f>Intra!H30+Inter!H30+Foreign!H30</f>
        <v>177</v>
      </c>
      <c r="I30" s="18">
        <f>((SQRT((Intra!I30/1.645)^2+(Inter!I30/1.645)^2+(Foreign!I30/1.645)^2))*1.645)</f>
        <v>230.64474847695965</v>
      </c>
      <c r="K30" s="21"/>
    </row>
    <row r="31" spans="1:11" s="2" customFormat="1" ht="14.25">
      <c r="A31" s="43" t="s">
        <v>15</v>
      </c>
      <c r="B31" s="9">
        <f>Intra!B31+Inter!B31+Foreign!B31</f>
        <v>1078</v>
      </c>
      <c r="C31" s="10">
        <f>((SQRT((Intra!C31/1.645)^2+(Inter!C31/1.645)^2+(Foreign!C31/1.645)^2))*1.645)</f>
        <v>244.9448917613919</v>
      </c>
      <c r="D31" s="11">
        <f t="shared" si="4"/>
        <v>0.16778210116731518</v>
      </c>
      <c r="E31" s="9">
        <f>Intra!E31+Inter!E31+Foreign!E31</f>
        <v>717</v>
      </c>
      <c r="F31" s="10">
        <f>((SQRT((Intra!F31/1.645)^2+(Inter!F31/1.645)^2+(Foreign!F31/1.645)^2))*1.645)</f>
        <v>201.07958623390888</v>
      </c>
      <c r="G31" s="1">
        <f t="shared" si="5"/>
        <v>0.13280237080940915</v>
      </c>
      <c r="H31" s="17">
        <f>Intra!H31+Inter!H31+Foreign!H31</f>
        <v>361</v>
      </c>
      <c r="I31" s="18">
        <f>((SQRT((Intra!I31/1.645)^2+(Inter!I31/1.645)^2+(Foreign!I31/1.645)^2))*1.645)</f>
        <v>316.90850414591273</v>
      </c>
      <c r="K31" s="21"/>
    </row>
    <row r="32" spans="1:11" s="2" customFormat="1" ht="14.25">
      <c r="A32" s="43" t="s">
        <v>16</v>
      </c>
      <c r="B32" s="9">
        <f>Intra!B32+Inter!B32+Foreign!B32</f>
        <v>654</v>
      </c>
      <c r="C32" s="10">
        <f>((SQRT((Intra!C32/1.645)^2+(Inter!C32/1.645)^2+(Foreign!C32/1.645)^2))*1.645)</f>
        <v>216.62179022434472</v>
      </c>
      <c r="D32" s="11">
        <f t="shared" si="4"/>
        <v>0.10178988326848248</v>
      </c>
      <c r="E32" s="9">
        <f>Intra!E32+Inter!E32+Foreign!E32</f>
        <v>610</v>
      </c>
      <c r="F32" s="10">
        <f>((SQRT((Intra!F32/1.645)^2+(Inter!F32/1.645)^2+(Foreign!F32/1.645)^2))*1.645)</f>
        <v>174</v>
      </c>
      <c r="G32" s="1">
        <f t="shared" si="5"/>
        <v>0.11298388590479719</v>
      </c>
      <c r="H32" s="17">
        <f>Intra!H32+Inter!H32+Foreign!H32</f>
        <v>44</v>
      </c>
      <c r="I32" s="18">
        <f>((SQRT((Intra!I32/1.645)^2+(Inter!I32/1.645)^2+(Foreign!I32/1.645)^2))*1.645)</f>
        <v>277.8506793225455</v>
      </c>
      <c r="K32" s="21"/>
    </row>
    <row r="33" spans="1:11" s="2" customFormat="1" ht="14.25">
      <c r="A33" s="43" t="s">
        <v>17</v>
      </c>
      <c r="B33" s="9">
        <f>Intra!B33+Inter!B33+Foreign!B33</f>
        <v>507</v>
      </c>
      <c r="C33" s="10">
        <f>((SQRT((Intra!C33/1.645)^2+(Inter!C33/1.645)^2+(Foreign!C33/1.645)^2))*1.645)</f>
        <v>165.87043136134903</v>
      </c>
      <c r="D33" s="11">
        <f t="shared" si="4"/>
        <v>0.07891050583657587</v>
      </c>
      <c r="E33" s="9">
        <f>Intra!E33+Inter!E33+Foreign!E33</f>
        <v>521</v>
      </c>
      <c r="F33" s="10">
        <f>((SQRT((Intra!F33/1.645)^2+(Inter!F33/1.645)^2+(Foreign!F33/1.645)^2))*1.645)</f>
        <v>186.19613314996636</v>
      </c>
      <c r="G33" s="1">
        <f t="shared" si="5"/>
        <v>0.09649935173180219</v>
      </c>
      <c r="H33" s="17">
        <f>Intra!H33+Inter!H33+Foreign!H33</f>
        <v>-14</v>
      </c>
      <c r="I33" s="18">
        <f>((SQRT((Intra!I33/1.645)^2+(Inter!I33/1.645)^2+(Foreign!I33/1.645)^2))*1.645)</f>
        <v>249.36318894335625</v>
      </c>
      <c r="K33" s="21"/>
    </row>
    <row r="34" spans="1:11" s="2" customFormat="1" ht="14.25">
      <c r="A34" s="43" t="s">
        <v>24</v>
      </c>
      <c r="B34" s="9">
        <f>Intra!B34+Inter!B34+Foreign!B34</f>
        <v>418</v>
      </c>
      <c r="C34" s="10">
        <f>((SQRT((Intra!C34/1.645)^2+(Inter!C34/1.645)^2+(Foreign!C34/1.645)^2))*1.645)</f>
        <v>128.8642696793801</v>
      </c>
      <c r="D34" s="11">
        <f t="shared" si="4"/>
        <v>0.06505836575875486</v>
      </c>
      <c r="E34" s="9">
        <f>Intra!E34+Inter!E34+Foreign!E34</f>
        <v>406</v>
      </c>
      <c r="F34" s="10">
        <f>((SQRT((Intra!F34/1.645)^2+(Inter!F34/1.645)^2+(Foreign!F34/1.645)^2))*1.645)</f>
        <v>152.74161188098023</v>
      </c>
      <c r="G34" s="1">
        <f t="shared" si="5"/>
        <v>0.07519911094647157</v>
      </c>
      <c r="H34" s="17">
        <f>Intra!H34+Inter!H34+Foreign!H34</f>
        <v>12</v>
      </c>
      <c r="I34" s="18">
        <f>((SQRT((Intra!I34/1.645)^2+(Inter!I34/1.645)^2+(Foreign!I34/1.645)^2))*1.645)</f>
        <v>199.83993594874875</v>
      </c>
      <c r="K34" s="21"/>
    </row>
    <row r="35" spans="1:11" s="2" customFormat="1" ht="14.25">
      <c r="A35" s="43" t="s">
        <v>25</v>
      </c>
      <c r="B35" s="9">
        <f>Intra!B35+Inter!B35+Foreign!B35</f>
        <v>39</v>
      </c>
      <c r="C35" s="10">
        <f>((SQRT((Intra!C35/1.645)^2+(Inter!C35/1.645)^2+(Foreign!C35/1.645)^2))*1.645)</f>
        <v>47</v>
      </c>
      <c r="D35" s="11">
        <f t="shared" si="4"/>
        <v>0.006070038910505836</v>
      </c>
      <c r="E35" s="9">
        <f>Intra!E35+Inter!E35+Foreign!E35</f>
        <v>157</v>
      </c>
      <c r="F35" s="10">
        <f>((SQRT((Intra!F35/1.645)^2+(Inter!F35/1.645)^2+(Foreign!F35/1.645)^2))*1.645)</f>
        <v>107.41508273980892</v>
      </c>
      <c r="G35" s="1">
        <f t="shared" si="5"/>
        <v>0.029079459159103538</v>
      </c>
      <c r="H35" s="17">
        <f>Intra!H35+Inter!H35+Foreign!H35</f>
        <v>-118</v>
      </c>
      <c r="I35" s="18">
        <f>((SQRT((Intra!I35/1.645)^2+(Inter!I35/1.645)^2+(Foreign!I35/1.645)^2))*1.645)</f>
        <v>117.24760125478049</v>
      </c>
      <c r="K35" s="21"/>
    </row>
    <row r="36" spans="1:11" s="2" customFormat="1" ht="14.25">
      <c r="A36" s="43" t="s">
        <v>26</v>
      </c>
      <c r="B36" s="9">
        <f>Intra!B36+Inter!B36+Foreign!B36</f>
        <v>240</v>
      </c>
      <c r="C36" s="10">
        <f>((SQRT((Intra!C36/1.645)^2+(Inter!C36/1.645)^2+(Foreign!C36/1.645)^2))*1.645)</f>
        <v>92.54728521139883</v>
      </c>
      <c r="D36" s="11">
        <f t="shared" si="4"/>
        <v>0.03735408560311284</v>
      </c>
      <c r="E36" s="9">
        <f>Intra!E36+Inter!E36+Foreign!E36</f>
        <v>91</v>
      </c>
      <c r="F36" s="10">
        <f>((SQRT((Intra!F36/1.645)^2+(Inter!F36/1.645)^2+(Foreign!F36/1.645)^2))*1.645)</f>
        <v>53.600373133029585</v>
      </c>
      <c r="G36" s="1">
        <f t="shared" si="5"/>
        <v>0.016854973143174662</v>
      </c>
      <c r="H36" s="17">
        <f>Intra!H36+Inter!H36+Foreign!H36</f>
        <v>149</v>
      </c>
      <c r="I36" s="18">
        <f>((SQRT((Intra!I36/1.645)^2+(Inter!I36/1.645)^2+(Foreign!I36/1.645)^2))*1.645)</f>
        <v>106.948585778401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2531</v>
      </c>
      <c r="C7" s="19">
        <v>391</v>
      </c>
      <c r="D7" s="11">
        <f aca="true" t="shared" si="0" ref="D7:D12">B7/B$7</f>
        <v>1</v>
      </c>
      <c r="E7" s="9">
        <v>2376</v>
      </c>
      <c r="F7" s="10">
        <v>438</v>
      </c>
      <c r="G7" s="1">
        <f aca="true" t="shared" si="1" ref="G7:G12">E7/E$7</f>
        <v>1</v>
      </c>
      <c r="H7" s="17">
        <f aca="true" t="shared" si="2" ref="H7:H12">B7-E7</f>
        <v>155</v>
      </c>
      <c r="I7" s="18">
        <f aca="true" t="shared" si="3" ref="I7:I12">((SQRT((C7/1.645)^2+(F7/1.645)^2)))*1.645</f>
        <v>587.1328640095018</v>
      </c>
    </row>
    <row r="8" spans="1:9" ht="14.25">
      <c r="A8" s="37" t="s">
        <v>8</v>
      </c>
      <c r="B8" s="9">
        <v>596</v>
      </c>
      <c r="C8" s="19">
        <v>161</v>
      </c>
      <c r="D8" s="11">
        <f t="shared" si="0"/>
        <v>0.23548004741209008</v>
      </c>
      <c r="E8" s="9">
        <v>612</v>
      </c>
      <c r="F8" s="10">
        <v>238</v>
      </c>
      <c r="G8" s="1">
        <f t="shared" si="1"/>
        <v>0.25757575757575757</v>
      </c>
      <c r="H8" s="17">
        <f t="shared" si="2"/>
        <v>-16</v>
      </c>
      <c r="I8" s="18">
        <f t="shared" si="3"/>
        <v>287.34126052483305</v>
      </c>
    </row>
    <row r="9" spans="1:9" ht="14.25">
      <c r="A9" s="37" t="s">
        <v>9</v>
      </c>
      <c r="B9" s="9">
        <v>1016</v>
      </c>
      <c r="C9" s="10">
        <v>281</v>
      </c>
      <c r="D9" s="11">
        <f t="shared" si="0"/>
        <v>0.40142236270248915</v>
      </c>
      <c r="E9" s="9">
        <v>898</v>
      </c>
      <c r="F9" s="10">
        <v>279</v>
      </c>
      <c r="G9" s="1">
        <f t="shared" si="1"/>
        <v>0.3779461279461279</v>
      </c>
      <c r="H9" s="17">
        <f t="shared" si="2"/>
        <v>118</v>
      </c>
      <c r="I9" s="18">
        <f t="shared" si="3"/>
        <v>395.9823228377752</v>
      </c>
    </row>
    <row r="10" spans="1:9" ht="14.25">
      <c r="A10" s="37" t="s">
        <v>10</v>
      </c>
      <c r="B10" s="9">
        <v>715</v>
      </c>
      <c r="C10" s="19">
        <v>203</v>
      </c>
      <c r="D10" s="11">
        <f t="shared" si="0"/>
        <v>0.2824970367443698</v>
      </c>
      <c r="E10" s="9">
        <v>551</v>
      </c>
      <c r="F10" s="10">
        <v>173</v>
      </c>
      <c r="G10" s="1">
        <f t="shared" si="1"/>
        <v>0.23190235690235692</v>
      </c>
      <c r="H10" s="17">
        <f t="shared" si="2"/>
        <v>164</v>
      </c>
      <c r="I10" s="18">
        <f t="shared" si="3"/>
        <v>266.7170785682837</v>
      </c>
    </row>
    <row r="11" spans="1:9" ht="14.25">
      <c r="A11" s="37" t="s">
        <v>11</v>
      </c>
      <c r="B11" s="9">
        <v>131</v>
      </c>
      <c r="C11" s="10">
        <v>61</v>
      </c>
      <c r="D11" s="11">
        <f t="shared" si="0"/>
        <v>0.05175819834057685</v>
      </c>
      <c r="E11" s="9">
        <v>237</v>
      </c>
      <c r="F11" s="10">
        <v>148</v>
      </c>
      <c r="G11" s="1">
        <f t="shared" si="1"/>
        <v>0.09974747474747475</v>
      </c>
      <c r="H11" s="17">
        <f t="shared" si="2"/>
        <v>-106</v>
      </c>
      <c r="I11" s="18">
        <f t="shared" si="3"/>
        <v>160.07810593582124</v>
      </c>
    </row>
    <row r="12" spans="1:9" ht="14.25">
      <c r="A12" s="37" t="s">
        <v>12</v>
      </c>
      <c r="B12" s="9">
        <v>73</v>
      </c>
      <c r="C12" s="10">
        <v>60</v>
      </c>
      <c r="D12" s="11">
        <f t="shared" si="0"/>
        <v>0.02884235480047412</v>
      </c>
      <c r="E12" s="9">
        <v>78</v>
      </c>
      <c r="F12" s="10">
        <v>75</v>
      </c>
      <c r="G12" s="1">
        <f t="shared" si="1"/>
        <v>0.03282828282828283</v>
      </c>
      <c r="H12" s="17">
        <f t="shared" si="2"/>
        <v>-5</v>
      </c>
      <c r="I12" s="18">
        <f t="shared" si="3"/>
        <v>96.04686356149273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2152</v>
      </c>
      <c r="C15" s="10">
        <v>450</v>
      </c>
      <c r="D15" s="11">
        <f>B15/B$15</f>
        <v>1</v>
      </c>
      <c r="E15" s="9">
        <v>2162</v>
      </c>
      <c r="F15" s="10">
        <v>448</v>
      </c>
      <c r="G15" s="1">
        <f>E15/E$15</f>
        <v>1</v>
      </c>
      <c r="H15" s="17">
        <f>B15-E15</f>
        <v>-10</v>
      </c>
      <c r="I15" s="18">
        <f aca="true" t="shared" si="4" ref="I15:I24">((SQRT((C15/1.645)^2+(F15/1.645)^2)))*1.645</f>
        <v>634.9834643516317</v>
      </c>
    </row>
    <row r="16" spans="1:9" ht="14.25">
      <c r="A16" s="37" t="s">
        <v>13</v>
      </c>
      <c r="B16" s="9">
        <v>115</v>
      </c>
      <c r="C16" s="10">
        <v>106</v>
      </c>
      <c r="D16" s="11">
        <f aca="true" t="shared" si="5" ref="D16:D24">B16/B$15</f>
        <v>0.05343866171003717</v>
      </c>
      <c r="E16" s="9">
        <v>42</v>
      </c>
      <c r="F16" s="10">
        <v>48</v>
      </c>
      <c r="G16" s="1">
        <f aca="true" t="shared" si="6" ref="G16:G24">E16/E$15</f>
        <v>0.01942645698427382</v>
      </c>
      <c r="H16" s="17">
        <f aca="true" t="shared" si="7" ref="H16:H24">B16-E16</f>
        <v>73</v>
      </c>
      <c r="I16" s="18">
        <f t="shared" si="4"/>
        <v>116.36150566231083</v>
      </c>
    </row>
    <row r="17" spans="1:9" ht="14.25">
      <c r="A17" s="37" t="s">
        <v>14</v>
      </c>
      <c r="B17" s="9">
        <v>109</v>
      </c>
      <c r="C17" s="10">
        <v>83</v>
      </c>
      <c r="D17" s="11">
        <f t="shared" si="5"/>
        <v>0.05065055762081784</v>
      </c>
      <c r="E17" s="9">
        <v>97</v>
      </c>
      <c r="F17" s="10">
        <v>84</v>
      </c>
      <c r="G17" s="1">
        <f t="shared" si="6"/>
        <v>0.04486586493987049</v>
      </c>
      <c r="H17" s="17">
        <f t="shared" si="7"/>
        <v>12</v>
      </c>
      <c r="I17" s="18">
        <f t="shared" si="4"/>
        <v>118.0889495253472</v>
      </c>
    </row>
    <row r="18" spans="1:9" ht="14.25">
      <c r="A18" s="37" t="s">
        <v>15</v>
      </c>
      <c r="B18" s="9">
        <v>459</v>
      </c>
      <c r="C18" s="10">
        <v>237</v>
      </c>
      <c r="D18" s="11">
        <f t="shared" si="5"/>
        <v>0.21328996282527882</v>
      </c>
      <c r="E18" s="9">
        <v>35</v>
      </c>
      <c r="F18" s="10">
        <v>46</v>
      </c>
      <c r="G18" s="1">
        <f t="shared" si="6"/>
        <v>0.016188714153561518</v>
      </c>
      <c r="H18" s="17">
        <f t="shared" si="7"/>
        <v>424</v>
      </c>
      <c r="I18" s="18">
        <f t="shared" si="4"/>
        <v>241.42286552851618</v>
      </c>
    </row>
    <row r="19" spans="1:9" ht="14.25">
      <c r="A19" s="37" t="s">
        <v>16</v>
      </c>
      <c r="B19" s="9">
        <v>204</v>
      </c>
      <c r="C19" s="10">
        <v>103</v>
      </c>
      <c r="D19" s="11">
        <f t="shared" si="5"/>
        <v>0.09479553903345725</v>
      </c>
      <c r="E19" s="9">
        <v>146</v>
      </c>
      <c r="F19" s="10">
        <v>124</v>
      </c>
      <c r="G19" s="1">
        <f t="shared" si="6"/>
        <v>0.06753006475485661</v>
      </c>
      <c r="H19" s="17">
        <f t="shared" si="7"/>
        <v>58</v>
      </c>
      <c r="I19" s="18">
        <f t="shared" si="4"/>
        <v>161.19863522995473</v>
      </c>
    </row>
    <row r="20" spans="1:9" ht="14.25">
      <c r="A20" s="37" t="s">
        <v>17</v>
      </c>
      <c r="B20" s="9">
        <v>471</v>
      </c>
      <c r="C20" s="10">
        <v>227</v>
      </c>
      <c r="D20" s="11">
        <f t="shared" si="5"/>
        <v>0.21886617100371747</v>
      </c>
      <c r="E20" s="9">
        <v>326</v>
      </c>
      <c r="F20" s="10">
        <v>198</v>
      </c>
      <c r="G20" s="1">
        <f t="shared" si="6"/>
        <v>0.150786308973173</v>
      </c>
      <c r="H20" s="17">
        <f t="shared" si="7"/>
        <v>145</v>
      </c>
      <c r="I20" s="18">
        <f t="shared" si="4"/>
        <v>301.21918929576844</v>
      </c>
    </row>
    <row r="21" spans="1:9" ht="14.25">
      <c r="A21" s="37" t="s">
        <v>18</v>
      </c>
      <c r="B21" s="9">
        <v>336</v>
      </c>
      <c r="C21" s="10">
        <v>170</v>
      </c>
      <c r="D21" s="11">
        <f t="shared" si="5"/>
        <v>0.15613382899628253</v>
      </c>
      <c r="E21" s="9">
        <v>428</v>
      </c>
      <c r="F21" s="10">
        <v>182</v>
      </c>
      <c r="G21" s="1">
        <f t="shared" si="6"/>
        <v>0.19796484736355227</v>
      </c>
      <c r="H21" s="17">
        <f t="shared" si="7"/>
        <v>-92</v>
      </c>
      <c r="I21" s="18">
        <f t="shared" si="4"/>
        <v>249.04618045655712</v>
      </c>
    </row>
    <row r="22" spans="1:9" ht="14.25">
      <c r="A22" s="37" t="s">
        <v>19</v>
      </c>
      <c r="B22" s="9">
        <v>258</v>
      </c>
      <c r="C22" s="10">
        <v>157</v>
      </c>
      <c r="D22" s="11">
        <f t="shared" si="5"/>
        <v>0.11988847583643122</v>
      </c>
      <c r="E22" s="9">
        <v>450</v>
      </c>
      <c r="F22" s="10">
        <v>188</v>
      </c>
      <c r="G22" s="1">
        <f t="shared" si="6"/>
        <v>0.20814061054579094</v>
      </c>
      <c r="H22" s="17">
        <f t="shared" si="7"/>
        <v>-192</v>
      </c>
      <c r="I22" s="18">
        <f t="shared" si="4"/>
        <v>244.9346851713738</v>
      </c>
    </row>
    <row r="23" spans="1:9" ht="14.25">
      <c r="A23" s="37" t="s">
        <v>20</v>
      </c>
      <c r="B23" s="9">
        <v>146</v>
      </c>
      <c r="C23" s="10">
        <v>102</v>
      </c>
      <c r="D23" s="11">
        <f t="shared" si="5"/>
        <v>0.06784386617100371</v>
      </c>
      <c r="E23" s="9">
        <v>408</v>
      </c>
      <c r="F23" s="10">
        <v>232</v>
      </c>
      <c r="G23" s="1">
        <f t="shared" si="6"/>
        <v>0.1887141535615171</v>
      </c>
      <c r="H23" s="17">
        <f t="shared" si="7"/>
        <v>-262</v>
      </c>
      <c r="I23" s="18">
        <f t="shared" si="4"/>
        <v>253.43243675583437</v>
      </c>
    </row>
    <row r="24" spans="1:9" ht="14.25">
      <c r="A24" s="37" t="s">
        <v>21</v>
      </c>
      <c r="B24" s="9">
        <v>54</v>
      </c>
      <c r="C24" s="10">
        <v>42</v>
      </c>
      <c r="D24" s="11">
        <f t="shared" si="5"/>
        <v>0.02509293680297398</v>
      </c>
      <c r="E24" s="9">
        <v>230</v>
      </c>
      <c r="F24" s="10">
        <v>113</v>
      </c>
      <c r="G24" s="1">
        <f t="shared" si="6"/>
        <v>0.10638297872340426</v>
      </c>
      <c r="H24" s="17">
        <f t="shared" si="7"/>
        <v>-176</v>
      </c>
      <c r="I24" s="18">
        <f t="shared" si="4"/>
        <v>120.55289295574784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3655</v>
      </c>
      <c r="C27" s="10">
        <v>468</v>
      </c>
      <c r="D27" s="1">
        <f>B27/B$27</f>
        <v>1</v>
      </c>
      <c r="E27" s="9">
        <v>3234</v>
      </c>
      <c r="F27" s="10">
        <v>565</v>
      </c>
      <c r="G27" s="1">
        <f>E27/E$27</f>
        <v>1</v>
      </c>
      <c r="H27" s="17">
        <f>B27-E27</f>
        <v>421</v>
      </c>
      <c r="I27" s="18">
        <f>((SQRT((C27/1.645)^2+(F27/1.645)^2)))*1.645</f>
        <v>733.6545508616437</v>
      </c>
    </row>
    <row r="28" spans="1:9" ht="14.25">
      <c r="A28" s="37" t="s">
        <v>22</v>
      </c>
      <c r="B28" s="9">
        <v>1216</v>
      </c>
      <c r="C28" s="10">
        <v>267</v>
      </c>
      <c r="D28" s="1">
        <f aca="true" t="shared" si="8" ref="D28:D36">B28/B$27</f>
        <v>0.33269493844049247</v>
      </c>
      <c r="E28" s="9">
        <v>1303</v>
      </c>
      <c r="F28" s="10">
        <v>457</v>
      </c>
      <c r="G28" s="1">
        <f aca="true" t="shared" si="9" ref="G28:G36">E28/E$27</f>
        <v>0.40290661719233145</v>
      </c>
      <c r="H28" s="17">
        <f>B28-E28</f>
        <v>-87</v>
      </c>
      <c r="I28" s="18">
        <f aca="true" t="shared" si="10" ref="I28:I36">((SQRT((C28/1.645)^2+(F28/1.645)^2)))*1.645</f>
        <v>529.2806438931996</v>
      </c>
    </row>
    <row r="29" spans="1:9" ht="14.25">
      <c r="A29" s="37" t="s">
        <v>23</v>
      </c>
      <c r="B29" s="9">
        <v>883</v>
      </c>
      <c r="C29" s="10">
        <v>235</v>
      </c>
      <c r="D29" s="1">
        <f t="shared" si="8"/>
        <v>0.24158686730506157</v>
      </c>
      <c r="E29" s="9">
        <v>628</v>
      </c>
      <c r="F29" s="10">
        <v>208</v>
      </c>
      <c r="G29" s="1">
        <f t="shared" si="9"/>
        <v>0.19418676561533704</v>
      </c>
      <c r="H29" s="17">
        <f aca="true" t="shared" si="11" ref="H29:H36">B29-E29</f>
        <v>255</v>
      </c>
      <c r="I29" s="18">
        <f t="shared" si="10"/>
        <v>313.8295715830489</v>
      </c>
    </row>
    <row r="30" spans="1:9" ht="14.25">
      <c r="A30" s="37" t="s">
        <v>14</v>
      </c>
      <c r="B30" s="9">
        <v>295</v>
      </c>
      <c r="C30" s="10">
        <v>128</v>
      </c>
      <c r="D30" s="1">
        <f t="shared" si="8"/>
        <v>0.08071135430916553</v>
      </c>
      <c r="E30" s="9">
        <v>197</v>
      </c>
      <c r="F30" s="10">
        <v>106</v>
      </c>
      <c r="G30" s="1">
        <f t="shared" si="9"/>
        <v>0.06091527520098949</v>
      </c>
      <c r="H30" s="17">
        <f t="shared" si="11"/>
        <v>98</v>
      </c>
      <c r="I30" s="18">
        <f t="shared" si="10"/>
        <v>166.19265928433782</v>
      </c>
    </row>
    <row r="31" spans="1:9" ht="14.25">
      <c r="A31" s="37" t="s">
        <v>15</v>
      </c>
      <c r="B31" s="9">
        <v>649</v>
      </c>
      <c r="C31" s="10">
        <v>209</v>
      </c>
      <c r="D31" s="1">
        <f t="shared" si="8"/>
        <v>0.17756497948016417</v>
      </c>
      <c r="E31" s="9">
        <v>283</v>
      </c>
      <c r="F31" s="10">
        <v>112</v>
      </c>
      <c r="G31" s="1">
        <f t="shared" si="9"/>
        <v>0.08750773036487322</v>
      </c>
      <c r="H31" s="17">
        <f t="shared" si="11"/>
        <v>366</v>
      </c>
      <c r="I31" s="18">
        <f t="shared" si="10"/>
        <v>237.11811402758752</v>
      </c>
    </row>
    <row r="32" spans="1:9" ht="14.25">
      <c r="A32" s="37" t="s">
        <v>16</v>
      </c>
      <c r="B32" s="9">
        <v>217</v>
      </c>
      <c r="C32" s="10">
        <v>122</v>
      </c>
      <c r="D32" s="1">
        <f t="shared" si="8"/>
        <v>0.059370725034199726</v>
      </c>
      <c r="E32" s="9">
        <v>242</v>
      </c>
      <c r="F32" s="10">
        <v>120</v>
      </c>
      <c r="G32" s="1">
        <f t="shared" si="9"/>
        <v>0.07482993197278912</v>
      </c>
      <c r="H32" s="17">
        <f t="shared" si="11"/>
        <v>-25</v>
      </c>
      <c r="I32" s="18">
        <f t="shared" si="10"/>
        <v>171.12568480505786</v>
      </c>
    </row>
    <row r="33" spans="1:9" ht="14.25">
      <c r="A33" s="37" t="s">
        <v>17</v>
      </c>
      <c r="B33" s="9">
        <v>206</v>
      </c>
      <c r="C33" s="10">
        <v>109</v>
      </c>
      <c r="D33" s="1">
        <f t="shared" si="8"/>
        <v>0.05636114911080711</v>
      </c>
      <c r="E33" s="9">
        <v>210</v>
      </c>
      <c r="F33" s="10">
        <v>90</v>
      </c>
      <c r="G33" s="1">
        <f t="shared" si="9"/>
        <v>0.06493506493506493</v>
      </c>
      <c r="H33" s="17">
        <f t="shared" si="11"/>
        <v>-4</v>
      </c>
      <c r="I33" s="18">
        <f t="shared" si="10"/>
        <v>141.35416513141735</v>
      </c>
    </row>
    <row r="34" spans="1:9" ht="14.25">
      <c r="A34" s="37" t="s">
        <v>24</v>
      </c>
      <c r="B34" s="9">
        <v>100</v>
      </c>
      <c r="C34" s="10">
        <v>57</v>
      </c>
      <c r="D34" s="1">
        <f t="shared" si="8"/>
        <v>0.027359781121751026</v>
      </c>
      <c r="E34" s="9">
        <v>225</v>
      </c>
      <c r="F34" s="10">
        <v>109</v>
      </c>
      <c r="G34" s="1">
        <f t="shared" si="9"/>
        <v>0.06957328385899815</v>
      </c>
      <c r="H34" s="17">
        <f t="shared" si="11"/>
        <v>-125</v>
      </c>
      <c r="I34" s="18">
        <f t="shared" si="10"/>
        <v>123.00406497347964</v>
      </c>
    </row>
    <row r="35" spans="1:9" ht="14.25">
      <c r="A35" s="37" t="s">
        <v>25</v>
      </c>
      <c r="B35" s="9">
        <v>0</v>
      </c>
      <c r="C35" s="10">
        <v>0</v>
      </c>
      <c r="D35" s="1">
        <f t="shared" si="8"/>
        <v>0</v>
      </c>
      <c r="E35" s="9">
        <v>90</v>
      </c>
      <c r="F35" s="10">
        <v>87</v>
      </c>
      <c r="G35" s="1">
        <f t="shared" si="9"/>
        <v>0.027829313543599257</v>
      </c>
      <c r="H35" s="17">
        <f t="shared" si="11"/>
        <v>-90</v>
      </c>
      <c r="I35" s="18">
        <f t="shared" si="10"/>
        <v>87</v>
      </c>
    </row>
    <row r="36" spans="1:9" ht="14.25">
      <c r="A36" s="37" t="s">
        <v>26</v>
      </c>
      <c r="B36" s="9">
        <v>89</v>
      </c>
      <c r="C36" s="10">
        <v>56</v>
      </c>
      <c r="D36" s="1">
        <f t="shared" si="8"/>
        <v>0.024350205198358413</v>
      </c>
      <c r="E36" s="9">
        <v>56</v>
      </c>
      <c r="F36" s="10">
        <v>43</v>
      </c>
      <c r="G36" s="1">
        <f t="shared" si="9"/>
        <v>0.017316017316017316</v>
      </c>
      <c r="H36" s="17">
        <f t="shared" si="11"/>
        <v>33</v>
      </c>
      <c r="I36" s="18">
        <f t="shared" si="10"/>
        <v>70.6045324324154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Washington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1712</v>
      </c>
      <c r="C7" s="19">
        <v>294</v>
      </c>
      <c r="D7" s="11">
        <f aca="true" t="shared" si="0" ref="D7:D12">B7/B$7</f>
        <v>1</v>
      </c>
      <c r="E7" s="9">
        <v>1255</v>
      </c>
      <c r="F7" s="19">
        <v>263</v>
      </c>
      <c r="G7" s="1">
        <f aca="true" t="shared" si="1" ref="G7:G12">E7/E$7</f>
        <v>1</v>
      </c>
      <c r="H7" s="17">
        <f aca="true" t="shared" si="2" ref="H7:H12">B7-E7</f>
        <v>457</v>
      </c>
      <c r="I7" s="18">
        <f aca="true" t="shared" si="3" ref="I7:I12">((SQRT((C7/1.645)^2+(F7/1.645)^2)))*1.645</f>
        <v>394.4679961669894</v>
      </c>
    </row>
    <row r="8" spans="1:9" ht="14.25">
      <c r="A8" s="31" t="s">
        <v>8</v>
      </c>
      <c r="B8" s="19">
        <v>281</v>
      </c>
      <c r="C8" s="19">
        <v>112</v>
      </c>
      <c r="D8" s="11">
        <f t="shared" si="0"/>
        <v>0.1641355140186916</v>
      </c>
      <c r="E8" s="20">
        <v>255</v>
      </c>
      <c r="F8" s="19">
        <v>110</v>
      </c>
      <c r="G8" s="1">
        <f t="shared" si="1"/>
        <v>0.20318725099601595</v>
      </c>
      <c r="H8" s="17">
        <f t="shared" si="2"/>
        <v>26</v>
      </c>
      <c r="I8" s="18">
        <f t="shared" si="3"/>
        <v>156.98407562552322</v>
      </c>
    </row>
    <row r="9" spans="1:9" ht="14.25">
      <c r="A9" s="31" t="s">
        <v>9</v>
      </c>
      <c r="B9" s="9">
        <v>397</v>
      </c>
      <c r="C9" s="10">
        <v>137</v>
      </c>
      <c r="D9" s="11">
        <f t="shared" si="0"/>
        <v>0.231892523364486</v>
      </c>
      <c r="E9" s="9">
        <v>440</v>
      </c>
      <c r="F9" s="10">
        <v>160</v>
      </c>
      <c r="G9" s="1">
        <f t="shared" si="1"/>
        <v>0.350597609561753</v>
      </c>
      <c r="H9" s="17">
        <f t="shared" si="2"/>
        <v>-43</v>
      </c>
      <c r="I9" s="18">
        <f t="shared" si="3"/>
        <v>210.6395024680793</v>
      </c>
    </row>
    <row r="10" spans="1:9" ht="14.25">
      <c r="A10" s="31" t="s">
        <v>10</v>
      </c>
      <c r="B10" s="19">
        <v>527</v>
      </c>
      <c r="C10" s="19">
        <v>166</v>
      </c>
      <c r="D10" s="11">
        <f t="shared" si="0"/>
        <v>0.3078271028037383</v>
      </c>
      <c r="E10" s="20">
        <v>324</v>
      </c>
      <c r="F10" s="19">
        <v>136</v>
      </c>
      <c r="G10" s="1">
        <f t="shared" si="1"/>
        <v>0.25816733067729086</v>
      </c>
      <c r="H10" s="17">
        <f t="shared" si="2"/>
        <v>203</v>
      </c>
      <c r="I10" s="18">
        <f t="shared" si="3"/>
        <v>214.59729728027799</v>
      </c>
    </row>
    <row r="11" spans="1:9" ht="14.25">
      <c r="A11" s="31" t="s">
        <v>11</v>
      </c>
      <c r="B11" s="9">
        <v>425</v>
      </c>
      <c r="C11" s="10">
        <v>156</v>
      </c>
      <c r="D11" s="11">
        <f t="shared" si="0"/>
        <v>0.24824766355140188</v>
      </c>
      <c r="E11" s="9">
        <v>122</v>
      </c>
      <c r="F11" s="10">
        <v>85</v>
      </c>
      <c r="G11" s="1">
        <f t="shared" si="1"/>
        <v>0.09721115537848606</v>
      </c>
      <c r="H11" s="17">
        <f t="shared" si="2"/>
        <v>303</v>
      </c>
      <c r="I11" s="18">
        <f t="shared" si="3"/>
        <v>177.65415840897165</v>
      </c>
    </row>
    <row r="12" spans="1:9" ht="14.25">
      <c r="A12" s="31" t="s">
        <v>12</v>
      </c>
      <c r="B12" s="9">
        <v>82</v>
      </c>
      <c r="C12" s="10">
        <v>56</v>
      </c>
      <c r="D12" s="11">
        <f t="shared" si="0"/>
        <v>0.04789719626168224</v>
      </c>
      <c r="E12" s="9">
        <v>114</v>
      </c>
      <c r="F12" s="10">
        <v>76</v>
      </c>
      <c r="G12" s="1">
        <f t="shared" si="1"/>
        <v>0.09083665338645418</v>
      </c>
      <c r="H12" s="17">
        <f t="shared" si="2"/>
        <v>-32</v>
      </c>
      <c r="I12" s="18">
        <f t="shared" si="3"/>
        <v>94.40338976964757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2996</v>
      </c>
      <c r="C15" s="10">
        <v>569</v>
      </c>
      <c r="D15" s="11">
        <f>B15/B$15</f>
        <v>1</v>
      </c>
      <c r="E15" s="9">
        <v>2223</v>
      </c>
      <c r="F15" s="10">
        <v>599</v>
      </c>
      <c r="G15" s="1">
        <f>E15/E$15</f>
        <v>1</v>
      </c>
      <c r="H15" s="17">
        <f>B15-E15</f>
        <v>773</v>
      </c>
      <c r="I15" s="18">
        <f aca="true" t="shared" si="4" ref="I15:I22">((SQRT((C15/1.645)^2+(F15/1.645)^2)))*1.645</f>
        <v>826.1731053477837</v>
      </c>
    </row>
    <row r="16" spans="1:9" ht="14.25">
      <c r="A16" s="31" t="s">
        <v>13</v>
      </c>
      <c r="B16" s="9">
        <v>97</v>
      </c>
      <c r="C16" s="10">
        <v>67</v>
      </c>
      <c r="D16" s="11">
        <f aca="true" t="shared" si="5" ref="D16:D22">B16/B$15</f>
        <v>0.03237650200267023</v>
      </c>
      <c r="E16" s="9">
        <v>18</v>
      </c>
      <c r="F16" s="10">
        <v>27</v>
      </c>
      <c r="G16" s="1">
        <f aca="true" t="shared" si="6" ref="G16:G24">E16/E$15</f>
        <v>0.008097165991902834</v>
      </c>
      <c r="H16" s="17">
        <f aca="true" t="shared" si="7" ref="H16:H22">B16-E16</f>
        <v>79</v>
      </c>
      <c r="I16" s="18">
        <f t="shared" si="4"/>
        <v>72.2357252334328</v>
      </c>
    </row>
    <row r="17" spans="1:9" ht="14.25">
      <c r="A17" s="31" t="s">
        <v>14</v>
      </c>
      <c r="B17" s="9">
        <v>51</v>
      </c>
      <c r="C17" s="10">
        <v>51</v>
      </c>
      <c r="D17" s="11">
        <f t="shared" si="5"/>
        <v>0.017022696929238985</v>
      </c>
      <c r="E17" s="9">
        <v>163</v>
      </c>
      <c r="F17" s="10">
        <v>151</v>
      </c>
      <c r="G17" s="1">
        <f t="shared" si="6"/>
        <v>0.07332433648223122</v>
      </c>
      <c r="H17" s="17">
        <f t="shared" si="7"/>
        <v>-112</v>
      </c>
      <c r="I17" s="18">
        <f t="shared" si="4"/>
        <v>159.3800489396336</v>
      </c>
    </row>
    <row r="18" spans="1:9" ht="14.25">
      <c r="A18" s="31" t="s">
        <v>15</v>
      </c>
      <c r="B18" s="9">
        <v>329</v>
      </c>
      <c r="C18" s="10">
        <v>182</v>
      </c>
      <c r="D18" s="11">
        <f t="shared" si="5"/>
        <v>0.10981308411214953</v>
      </c>
      <c r="E18" s="9">
        <v>323</v>
      </c>
      <c r="F18" s="10">
        <v>218</v>
      </c>
      <c r="G18" s="1">
        <f t="shared" si="6"/>
        <v>0.1452991452991453</v>
      </c>
      <c r="H18" s="17">
        <f t="shared" si="7"/>
        <v>6</v>
      </c>
      <c r="I18" s="18">
        <f t="shared" si="4"/>
        <v>283.98591514369156</v>
      </c>
    </row>
    <row r="19" spans="1:9" ht="14.25">
      <c r="A19" s="31" t="s">
        <v>16</v>
      </c>
      <c r="B19" s="9">
        <v>318</v>
      </c>
      <c r="C19" s="10">
        <v>173</v>
      </c>
      <c r="D19" s="11">
        <f t="shared" si="5"/>
        <v>0.10614152202937249</v>
      </c>
      <c r="E19" s="9">
        <v>314</v>
      </c>
      <c r="F19" s="10">
        <v>226</v>
      </c>
      <c r="G19" s="1">
        <f t="shared" si="6"/>
        <v>0.14125056230319388</v>
      </c>
      <c r="H19" s="17">
        <f t="shared" si="7"/>
        <v>4</v>
      </c>
      <c r="I19" s="18">
        <f t="shared" si="4"/>
        <v>284.6137733842127</v>
      </c>
    </row>
    <row r="20" spans="1:9" ht="14.25">
      <c r="A20" s="31" t="s">
        <v>17</v>
      </c>
      <c r="B20" s="9">
        <v>486</v>
      </c>
      <c r="C20" s="10">
        <v>228</v>
      </c>
      <c r="D20" s="11">
        <f t="shared" si="5"/>
        <v>0.16221628838451269</v>
      </c>
      <c r="E20" s="9">
        <v>451</v>
      </c>
      <c r="F20" s="10">
        <v>254</v>
      </c>
      <c r="G20" s="1">
        <f t="shared" si="6"/>
        <v>0.20287899235267656</v>
      </c>
      <c r="H20" s="17">
        <f t="shared" si="7"/>
        <v>35</v>
      </c>
      <c r="I20" s="18">
        <f t="shared" si="4"/>
        <v>341.32096331752024</v>
      </c>
    </row>
    <row r="21" spans="1:9" ht="14.25">
      <c r="A21" s="31" t="s">
        <v>18</v>
      </c>
      <c r="B21" s="9">
        <v>801</v>
      </c>
      <c r="C21" s="10">
        <v>348</v>
      </c>
      <c r="D21" s="11">
        <f t="shared" si="5"/>
        <v>0.2673564753004005</v>
      </c>
      <c r="E21" s="9">
        <v>528</v>
      </c>
      <c r="F21" s="10">
        <v>342</v>
      </c>
      <c r="G21" s="1">
        <f t="shared" si="6"/>
        <v>0.23751686909581646</v>
      </c>
      <c r="H21" s="17">
        <f t="shared" si="7"/>
        <v>273</v>
      </c>
      <c r="I21" s="18">
        <f t="shared" si="4"/>
        <v>487.92212493388735</v>
      </c>
    </row>
    <row r="22" spans="1:9" ht="14.25">
      <c r="A22" s="31" t="s">
        <v>19</v>
      </c>
      <c r="B22" s="9">
        <v>452</v>
      </c>
      <c r="C22" s="10">
        <v>212</v>
      </c>
      <c r="D22" s="11">
        <f t="shared" si="5"/>
        <v>0.15086782376502003</v>
      </c>
      <c r="E22" s="9">
        <v>270</v>
      </c>
      <c r="F22" s="10">
        <v>218</v>
      </c>
      <c r="G22" s="1">
        <f t="shared" si="6"/>
        <v>0.1214574898785425</v>
      </c>
      <c r="H22" s="17">
        <f t="shared" si="7"/>
        <v>182</v>
      </c>
      <c r="I22" s="18">
        <f t="shared" si="4"/>
        <v>304.08551428833306</v>
      </c>
    </row>
    <row r="23" spans="1:9" ht="14.25">
      <c r="A23" s="31" t="s">
        <v>20</v>
      </c>
      <c r="B23" s="9">
        <v>386</v>
      </c>
      <c r="C23" s="10">
        <v>174</v>
      </c>
      <c r="D23" s="11">
        <f>B23/B$15</f>
        <v>0.1288384512683578</v>
      </c>
      <c r="E23" s="9">
        <v>118</v>
      </c>
      <c r="F23" s="10">
        <v>83</v>
      </c>
      <c r="G23" s="1">
        <f t="shared" si="6"/>
        <v>0.053081421502474135</v>
      </c>
      <c r="H23" s="17">
        <f>B23-E23</f>
        <v>268</v>
      </c>
      <c r="I23" s="18">
        <f>((SQRT((C23/1.645)^2+(F23/1.645)^2)))*1.645</f>
        <v>192.78226059469267</v>
      </c>
    </row>
    <row r="24" spans="1:9" ht="14.25">
      <c r="A24" s="31" t="s">
        <v>21</v>
      </c>
      <c r="B24" s="9">
        <v>76</v>
      </c>
      <c r="C24" s="10">
        <v>67</v>
      </c>
      <c r="D24" s="11">
        <f>B24/B$15</f>
        <v>0.025367156208277702</v>
      </c>
      <c r="E24" s="9">
        <v>38</v>
      </c>
      <c r="F24" s="10">
        <v>35</v>
      </c>
      <c r="G24" s="1">
        <f t="shared" si="6"/>
        <v>0.017094017094017096</v>
      </c>
      <c r="H24" s="17">
        <f>B24-E24</f>
        <v>38</v>
      </c>
      <c r="I24" s="18">
        <f>((SQRT((C24/1.645)^2+(F24/1.645)^2)))*1.645</f>
        <v>75.59100475585701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2511</v>
      </c>
      <c r="C27" s="10">
        <v>362</v>
      </c>
      <c r="D27" s="11">
        <f>B27/B$27</f>
        <v>1</v>
      </c>
      <c r="E27" s="9">
        <v>2165</v>
      </c>
      <c r="F27" s="10">
        <v>357</v>
      </c>
      <c r="G27" s="11">
        <f>E27/E$27</f>
        <v>1</v>
      </c>
      <c r="H27" s="17">
        <f>B27-E27</f>
        <v>346</v>
      </c>
      <c r="I27" s="18">
        <f>((SQRT((C27/1.645)^2+(F27/1.645)^2)))*1.645</f>
        <v>508.4220687578382</v>
      </c>
    </row>
    <row r="28" spans="1:9" ht="14.25">
      <c r="A28" s="31" t="s">
        <v>22</v>
      </c>
      <c r="B28" s="9">
        <v>253</v>
      </c>
      <c r="C28" s="10">
        <v>121</v>
      </c>
      <c r="D28" s="11">
        <f aca="true" t="shared" si="8" ref="D28:D36">B28/B$27</f>
        <v>0.10075667064914377</v>
      </c>
      <c r="E28" s="9">
        <v>232</v>
      </c>
      <c r="F28" s="10">
        <v>111</v>
      </c>
      <c r="G28" s="11">
        <f aca="true" t="shared" si="9" ref="G28:G36">E28/E$27</f>
        <v>0.1071593533487298</v>
      </c>
      <c r="H28" s="17">
        <f>B28-E28</f>
        <v>21</v>
      </c>
      <c r="I28" s="18">
        <f aca="true" t="shared" si="10" ref="I28:I36">((SQRT((C28/1.645)^2+(F28/1.645)^2)))*1.645</f>
        <v>164.20109622045766</v>
      </c>
    </row>
    <row r="29" spans="1:9" ht="14.25">
      <c r="A29" s="31" t="s">
        <v>23</v>
      </c>
      <c r="B29" s="9">
        <v>388</v>
      </c>
      <c r="C29" s="10">
        <v>131</v>
      </c>
      <c r="D29" s="11">
        <f t="shared" si="8"/>
        <v>0.15452011150935882</v>
      </c>
      <c r="E29" s="9">
        <v>357</v>
      </c>
      <c r="F29" s="10">
        <v>133</v>
      </c>
      <c r="G29" s="11">
        <f t="shared" si="9"/>
        <v>0.16489607390300232</v>
      </c>
      <c r="H29" s="17">
        <f aca="true" t="shared" si="11" ref="H29:H36">B29-E29</f>
        <v>31</v>
      </c>
      <c r="I29" s="18">
        <f t="shared" si="10"/>
        <v>186.68154702594472</v>
      </c>
    </row>
    <row r="30" spans="1:9" ht="14.25">
      <c r="A30" s="31" t="s">
        <v>14</v>
      </c>
      <c r="B30" s="9">
        <v>259</v>
      </c>
      <c r="C30" s="10">
        <v>124</v>
      </c>
      <c r="D30" s="11">
        <f t="shared" si="8"/>
        <v>0.10314615690959777</v>
      </c>
      <c r="E30" s="9">
        <v>180</v>
      </c>
      <c r="F30" s="10">
        <v>101</v>
      </c>
      <c r="G30" s="11">
        <f t="shared" si="9"/>
        <v>0.08314087759815242</v>
      </c>
      <c r="H30" s="17">
        <f t="shared" si="11"/>
        <v>79</v>
      </c>
      <c r="I30" s="18">
        <f t="shared" si="10"/>
        <v>159.928108848945</v>
      </c>
    </row>
    <row r="31" spans="1:9" ht="14.25">
      <c r="A31" s="31" t="s">
        <v>15</v>
      </c>
      <c r="B31" s="9">
        <v>412</v>
      </c>
      <c r="C31" s="10">
        <v>126</v>
      </c>
      <c r="D31" s="11">
        <f t="shared" si="8"/>
        <v>0.16407805655117483</v>
      </c>
      <c r="E31" s="9">
        <v>434</v>
      </c>
      <c r="F31" s="10">
        <v>167</v>
      </c>
      <c r="G31" s="11">
        <f t="shared" si="9"/>
        <v>0.20046189376443418</v>
      </c>
      <c r="H31" s="17">
        <f t="shared" si="11"/>
        <v>-22</v>
      </c>
      <c r="I31" s="18">
        <f t="shared" si="10"/>
        <v>209.2008604188807</v>
      </c>
    </row>
    <row r="32" spans="1:9" ht="14.25">
      <c r="A32" s="31" t="s">
        <v>16</v>
      </c>
      <c r="B32" s="9">
        <v>437</v>
      </c>
      <c r="C32" s="10">
        <v>179</v>
      </c>
      <c r="D32" s="11">
        <f t="shared" si="8"/>
        <v>0.17403424930306652</v>
      </c>
      <c r="E32" s="9">
        <v>368</v>
      </c>
      <c r="F32" s="10">
        <v>126</v>
      </c>
      <c r="G32" s="11">
        <f t="shared" si="9"/>
        <v>0.16997690531177828</v>
      </c>
      <c r="H32" s="17">
        <f t="shared" si="11"/>
        <v>69</v>
      </c>
      <c r="I32" s="18">
        <f t="shared" si="10"/>
        <v>218.89952032839176</v>
      </c>
    </row>
    <row r="33" spans="1:9" ht="14.25">
      <c r="A33" s="31" t="s">
        <v>17</v>
      </c>
      <c r="B33" s="9">
        <v>287</v>
      </c>
      <c r="C33" s="10">
        <v>124</v>
      </c>
      <c r="D33" s="11">
        <f t="shared" si="8"/>
        <v>0.11429709279171645</v>
      </c>
      <c r="E33" s="9">
        <v>311</v>
      </c>
      <c r="F33" s="10">
        <v>163</v>
      </c>
      <c r="G33" s="11">
        <f t="shared" si="9"/>
        <v>0.14364896073903002</v>
      </c>
      <c r="H33" s="17">
        <f t="shared" si="11"/>
        <v>-24</v>
      </c>
      <c r="I33" s="18">
        <f t="shared" si="10"/>
        <v>204.80478510034865</v>
      </c>
    </row>
    <row r="34" spans="1:9" ht="14.25">
      <c r="A34" s="31" t="s">
        <v>24</v>
      </c>
      <c r="B34" s="9">
        <v>306</v>
      </c>
      <c r="C34" s="10">
        <v>114</v>
      </c>
      <c r="D34" s="11">
        <f t="shared" si="8"/>
        <v>0.12186379928315412</v>
      </c>
      <c r="E34" s="9">
        <v>181</v>
      </c>
      <c r="F34" s="10">
        <v>107</v>
      </c>
      <c r="G34" s="11">
        <f t="shared" si="9"/>
        <v>0.0836027713625866</v>
      </c>
      <c r="H34" s="17">
        <f t="shared" si="11"/>
        <v>125</v>
      </c>
      <c r="I34" s="18">
        <f t="shared" si="10"/>
        <v>156.348968656656</v>
      </c>
    </row>
    <row r="35" spans="1:9" ht="14.25">
      <c r="A35" s="31" t="s">
        <v>25</v>
      </c>
      <c r="B35" s="9">
        <v>39</v>
      </c>
      <c r="C35" s="10">
        <v>47</v>
      </c>
      <c r="D35" s="11">
        <f t="shared" si="8"/>
        <v>0.015531660692951015</v>
      </c>
      <c r="E35" s="9">
        <v>67</v>
      </c>
      <c r="F35" s="10">
        <v>63</v>
      </c>
      <c r="G35" s="11">
        <f t="shared" si="9"/>
        <v>0.03094688221709007</v>
      </c>
      <c r="H35" s="17">
        <f t="shared" si="11"/>
        <v>-28</v>
      </c>
      <c r="I35" s="18">
        <f t="shared" si="10"/>
        <v>78.60025445251435</v>
      </c>
    </row>
    <row r="36" spans="1:9" ht="14.25">
      <c r="A36" s="31" t="s">
        <v>26</v>
      </c>
      <c r="B36" s="9">
        <v>130</v>
      </c>
      <c r="C36" s="10">
        <v>70</v>
      </c>
      <c r="D36" s="11">
        <f t="shared" si="8"/>
        <v>0.051772202309836715</v>
      </c>
      <c r="E36" s="9">
        <v>35</v>
      </c>
      <c r="F36" s="10">
        <v>32</v>
      </c>
      <c r="G36" s="11">
        <f t="shared" si="9"/>
        <v>0.016166281755196306</v>
      </c>
      <c r="H36" s="17">
        <f t="shared" si="11"/>
        <v>95</v>
      </c>
      <c r="I36" s="18">
        <f t="shared" si="10"/>
        <v>76.96752561957543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Washington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189</v>
      </c>
      <c r="C7" s="10">
        <v>166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189</v>
      </c>
      <c r="I7" s="18">
        <f aca="true" t="shared" si="2" ref="I7:I12">((SQRT((C7/1.645)^2+(F7/1.645)^2)))*1.645</f>
        <v>166</v>
      </c>
    </row>
    <row r="8" spans="1:9" ht="14.25">
      <c r="A8" s="25" t="s">
        <v>8</v>
      </c>
      <c r="B8" s="9">
        <v>16</v>
      </c>
      <c r="C8" s="10">
        <v>21</v>
      </c>
      <c r="D8" s="11">
        <f t="shared" si="0"/>
        <v>0.08465608465608465</v>
      </c>
      <c r="E8" s="9">
        <v>0</v>
      </c>
      <c r="F8" s="10">
        <v>0</v>
      </c>
      <c r="G8" s="1">
        <v>0</v>
      </c>
      <c r="H8" s="17">
        <f t="shared" si="1"/>
        <v>16</v>
      </c>
      <c r="I8" s="18">
        <f t="shared" si="2"/>
        <v>21</v>
      </c>
    </row>
    <row r="9" spans="1:9" ht="14.25">
      <c r="A9" s="25" t="s">
        <v>9</v>
      </c>
      <c r="B9" s="9">
        <v>120</v>
      </c>
      <c r="C9" s="10">
        <v>159</v>
      </c>
      <c r="D9" s="11">
        <f>B9/B$7</f>
        <v>0.6349206349206349</v>
      </c>
      <c r="E9" s="9">
        <v>0</v>
      </c>
      <c r="F9" s="10">
        <v>0</v>
      </c>
      <c r="G9" s="1">
        <v>0</v>
      </c>
      <c r="H9" s="17">
        <f t="shared" si="1"/>
        <v>120</v>
      </c>
      <c r="I9" s="18">
        <f>((SQRT((C9/1.645)^2+(F9/1.645)^2)))*1.645</f>
        <v>159</v>
      </c>
    </row>
    <row r="10" spans="1:9" ht="14.25">
      <c r="A10" s="25" t="s">
        <v>10</v>
      </c>
      <c r="B10" s="19">
        <v>13</v>
      </c>
      <c r="C10" s="19">
        <v>22</v>
      </c>
      <c r="D10" s="11">
        <f>B10/B$7</f>
        <v>0.06878306878306878</v>
      </c>
      <c r="E10" s="9">
        <v>0</v>
      </c>
      <c r="F10" s="10">
        <v>0</v>
      </c>
      <c r="G10" s="1">
        <v>0</v>
      </c>
      <c r="H10" s="17">
        <f t="shared" si="1"/>
        <v>13</v>
      </c>
      <c r="I10" s="18">
        <f>((SQRT((C10/1.645)^2+(F10/1.645)^2)))*1.645</f>
        <v>22</v>
      </c>
    </row>
    <row r="11" spans="1:9" ht="14.25">
      <c r="A11" s="25" t="s">
        <v>11</v>
      </c>
      <c r="B11" s="9">
        <v>20</v>
      </c>
      <c r="C11" s="10">
        <v>31</v>
      </c>
      <c r="D11" s="11">
        <f t="shared" si="0"/>
        <v>0.10582010582010581</v>
      </c>
      <c r="E11" s="9">
        <v>0</v>
      </c>
      <c r="F11" s="10">
        <v>0</v>
      </c>
      <c r="G11" s="1">
        <v>0</v>
      </c>
      <c r="H11" s="17">
        <f t="shared" si="1"/>
        <v>20</v>
      </c>
      <c r="I11" s="18">
        <f t="shared" si="2"/>
        <v>31</v>
      </c>
    </row>
    <row r="12" spans="1:9" ht="14.25">
      <c r="A12" s="25" t="s">
        <v>12</v>
      </c>
      <c r="B12" s="9">
        <v>20</v>
      </c>
      <c r="C12" s="10">
        <v>21</v>
      </c>
      <c r="D12" s="11">
        <f t="shared" si="0"/>
        <v>0.10582010582010581</v>
      </c>
      <c r="E12" s="9">
        <v>0</v>
      </c>
      <c r="F12" s="10">
        <v>0</v>
      </c>
      <c r="G12" s="1">
        <v>0</v>
      </c>
      <c r="H12" s="17">
        <f t="shared" si="1"/>
        <v>20</v>
      </c>
      <c r="I12" s="18">
        <f t="shared" si="2"/>
        <v>21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321</v>
      </c>
      <c r="C15" s="10">
        <v>259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321</v>
      </c>
      <c r="I15" s="18">
        <f aca="true" t="shared" si="3" ref="I15:I24">((SQRT((C15/1.645)^2+(F15/1.645)^2)))*1.645</f>
        <v>259</v>
      </c>
    </row>
    <row r="16" spans="1:9" ht="14.25">
      <c r="A16" s="25" t="s">
        <v>13</v>
      </c>
      <c r="B16" s="9">
        <v>170</v>
      </c>
      <c r="C16" s="10">
        <v>243</v>
      </c>
      <c r="D16" s="11">
        <f aca="true" t="shared" si="4" ref="D16:D24">B16/B$15</f>
        <v>0.5295950155763239</v>
      </c>
      <c r="E16" s="9">
        <v>0</v>
      </c>
      <c r="F16" s="10">
        <v>0</v>
      </c>
      <c r="G16" s="1">
        <v>0</v>
      </c>
      <c r="H16" s="17">
        <f aca="true" t="shared" si="5" ref="H16:H24">B16-E16</f>
        <v>170</v>
      </c>
      <c r="I16" s="18">
        <f t="shared" si="3"/>
        <v>243</v>
      </c>
    </row>
    <row r="17" spans="1:9" ht="14.25">
      <c r="A17" s="25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25" t="s">
        <v>15</v>
      </c>
      <c r="B18" s="9">
        <v>7</v>
      </c>
      <c r="C18" s="10">
        <v>12</v>
      </c>
      <c r="D18" s="11">
        <f t="shared" si="4"/>
        <v>0.021806853582554516</v>
      </c>
      <c r="E18" s="9">
        <v>0</v>
      </c>
      <c r="F18" s="10">
        <v>0</v>
      </c>
      <c r="G18" s="1">
        <v>0</v>
      </c>
      <c r="H18" s="17">
        <f t="shared" si="5"/>
        <v>7</v>
      </c>
      <c r="I18" s="18">
        <f t="shared" si="3"/>
        <v>12</v>
      </c>
    </row>
    <row r="19" spans="1:9" ht="14.25">
      <c r="A19" s="25" t="s">
        <v>16</v>
      </c>
      <c r="B19" s="9">
        <v>0</v>
      </c>
      <c r="C19" s="10">
        <v>0</v>
      </c>
      <c r="D19" s="11">
        <f t="shared" si="4"/>
        <v>0</v>
      </c>
      <c r="E19" s="9">
        <v>0</v>
      </c>
      <c r="F19" s="10">
        <v>0</v>
      </c>
      <c r="G19" s="1">
        <v>0</v>
      </c>
      <c r="H19" s="17">
        <f t="shared" si="5"/>
        <v>0</v>
      </c>
      <c r="I19" s="18">
        <f t="shared" si="3"/>
        <v>0</v>
      </c>
    </row>
    <row r="20" spans="1:9" ht="14.25">
      <c r="A20" s="25" t="s">
        <v>17</v>
      </c>
      <c r="B20" s="9">
        <v>0</v>
      </c>
      <c r="C20" s="10">
        <v>0</v>
      </c>
      <c r="D20" s="11">
        <f t="shared" si="4"/>
        <v>0</v>
      </c>
      <c r="E20" s="9">
        <v>0</v>
      </c>
      <c r="F20" s="10">
        <v>0</v>
      </c>
      <c r="G20" s="1">
        <v>0</v>
      </c>
      <c r="H20" s="17">
        <f t="shared" si="5"/>
        <v>0</v>
      </c>
      <c r="I20" s="18">
        <f t="shared" si="3"/>
        <v>0</v>
      </c>
    </row>
    <row r="21" spans="1:9" ht="14.25">
      <c r="A21" s="25" t="s">
        <v>18</v>
      </c>
      <c r="B21" s="9">
        <v>48</v>
      </c>
      <c r="C21" s="10">
        <v>39</v>
      </c>
      <c r="D21" s="11">
        <f t="shared" si="4"/>
        <v>0.14953271028037382</v>
      </c>
      <c r="E21" s="9">
        <v>0</v>
      </c>
      <c r="F21" s="10">
        <v>0</v>
      </c>
      <c r="G21" s="1">
        <v>0</v>
      </c>
      <c r="H21" s="17">
        <f t="shared" si="5"/>
        <v>48</v>
      </c>
      <c r="I21" s="18">
        <f t="shared" si="3"/>
        <v>39</v>
      </c>
    </row>
    <row r="22" spans="1:9" ht="14.25">
      <c r="A22" s="25" t="s">
        <v>19</v>
      </c>
      <c r="B22" s="9">
        <v>20</v>
      </c>
      <c r="C22" s="10">
        <v>31</v>
      </c>
      <c r="D22" s="11">
        <f t="shared" si="4"/>
        <v>0.06230529595015576</v>
      </c>
      <c r="E22" s="9">
        <v>0</v>
      </c>
      <c r="F22" s="10">
        <v>0</v>
      </c>
      <c r="G22" s="1">
        <v>0</v>
      </c>
      <c r="H22" s="17">
        <f t="shared" si="5"/>
        <v>20</v>
      </c>
      <c r="I22" s="18">
        <f t="shared" si="3"/>
        <v>31</v>
      </c>
    </row>
    <row r="23" spans="1:9" ht="14.25">
      <c r="A23" s="25" t="s">
        <v>20</v>
      </c>
      <c r="B23" s="9">
        <v>56</v>
      </c>
      <c r="C23" s="10">
        <v>71</v>
      </c>
      <c r="D23" s="11">
        <f t="shared" si="4"/>
        <v>0.17445482866043613</v>
      </c>
      <c r="E23" s="9">
        <v>0</v>
      </c>
      <c r="F23" s="10">
        <v>0</v>
      </c>
      <c r="G23" s="1">
        <v>0</v>
      </c>
      <c r="H23" s="17">
        <f t="shared" si="5"/>
        <v>56</v>
      </c>
      <c r="I23" s="18">
        <f t="shared" si="3"/>
        <v>71</v>
      </c>
    </row>
    <row r="24" spans="1:9" ht="14.25">
      <c r="A24" s="25" t="s">
        <v>21</v>
      </c>
      <c r="B24" s="9">
        <v>20</v>
      </c>
      <c r="C24" s="10">
        <v>21</v>
      </c>
      <c r="D24" s="11">
        <f t="shared" si="4"/>
        <v>0.06230529595015576</v>
      </c>
      <c r="E24" s="9">
        <v>0</v>
      </c>
      <c r="F24" s="10">
        <v>0</v>
      </c>
      <c r="G24" s="1">
        <v>0</v>
      </c>
      <c r="H24" s="17">
        <f t="shared" si="5"/>
        <v>20</v>
      </c>
      <c r="I24" s="18">
        <f t="shared" si="3"/>
        <v>21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259</v>
      </c>
      <c r="C27" s="10">
        <v>132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259</v>
      </c>
      <c r="I27" s="18">
        <f>((SQRT((C27/1.645)^2+(F27/1.645)^2)))*1.645</f>
        <v>132</v>
      </c>
    </row>
    <row r="28" spans="1:9" ht="14.25">
      <c r="A28" s="25" t="s">
        <v>22</v>
      </c>
      <c r="B28" s="9">
        <v>104</v>
      </c>
      <c r="C28" s="10">
        <v>92</v>
      </c>
      <c r="D28" s="11">
        <f aca="true" t="shared" si="6" ref="D28:D36">B28/B$27</f>
        <v>0.4015444015444015</v>
      </c>
      <c r="E28" s="9">
        <v>0</v>
      </c>
      <c r="F28" s="10">
        <v>0</v>
      </c>
      <c r="G28" s="1">
        <v>0</v>
      </c>
      <c r="H28" s="17">
        <f>B28-E28</f>
        <v>104</v>
      </c>
      <c r="I28" s="18">
        <f aca="true" t="shared" si="7" ref="I28:I36">((SQRT((C28/1.645)^2+(F28/1.645)^2)))*1.645</f>
        <v>92</v>
      </c>
    </row>
    <row r="29" spans="1:9" ht="14.25">
      <c r="A29" s="25" t="s">
        <v>23</v>
      </c>
      <c r="B29" s="9">
        <v>91</v>
      </c>
      <c r="C29" s="10">
        <v>85</v>
      </c>
      <c r="D29" s="11">
        <f t="shared" si="6"/>
        <v>0.35135135135135137</v>
      </c>
      <c r="E29" s="9">
        <v>0</v>
      </c>
      <c r="F29" s="10">
        <v>0</v>
      </c>
      <c r="G29" s="1">
        <v>0</v>
      </c>
      <c r="H29" s="17">
        <f aca="true" t="shared" si="8" ref="H29:H36">B29-E29</f>
        <v>91</v>
      </c>
      <c r="I29" s="18">
        <f t="shared" si="7"/>
        <v>85</v>
      </c>
    </row>
    <row r="30" spans="1:9" ht="14.25">
      <c r="A30" s="25" t="s">
        <v>14</v>
      </c>
      <c r="B30" s="9">
        <v>0</v>
      </c>
      <c r="C30" s="10">
        <v>0</v>
      </c>
      <c r="D30" s="11">
        <f t="shared" si="6"/>
        <v>0</v>
      </c>
      <c r="E30" s="9">
        <v>0</v>
      </c>
      <c r="F30" s="10">
        <v>0</v>
      </c>
      <c r="G30" s="1">
        <v>0</v>
      </c>
      <c r="H30" s="17">
        <f t="shared" si="8"/>
        <v>0</v>
      </c>
      <c r="I30" s="18">
        <f t="shared" si="7"/>
        <v>0</v>
      </c>
    </row>
    <row r="31" spans="1:9" ht="14.25">
      <c r="A31" s="25" t="s">
        <v>15</v>
      </c>
      <c r="B31" s="9">
        <v>17</v>
      </c>
      <c r="C31" s="10">
        <v>21</v>
      </c>
      <c r="D31" s="11">
        <f t="shared" si="6"/>
        <v>0.06563706563706563</v>
      </c>
      <c r="E31" s="9">
        <v>0</v>
      </c>
      <c r="F31" s="10">
        <v>0</v>
      </c>
      <c r="G31" s="1">
        <v>0</v>
      </c>
      <c r="H31" s="17">
        <f t="shared" si="8"/>
        <v>17</v>
      </c>
      <c r="I31" s="18">
        <f t="shared" si="7"/>
        <v>21</v>
      </c>
    </row>
    <row r="32" spans="1:9" ht="14.25">
      <c r="A32" s="25" t="s">
        <v>16</v>
      </c>
      <c r="B32" s="9">
        <v>0</v>
      </c>
      <c r="C32" s="10">
        <v>0</v>
      </c>
      <c r="D32" s="11">
        <f t="shared" si="6"/>
        <v>0</v>
      </c>
      <c r="E32" s="9">
        <v>0</v>
      </c>
      <c r="F32" s="10">
        <v>0</v>
      </c>
      <c r="G32" s="1">
        <v>0</v>
      </c>
      <c r="H32" s="17">
        <f t="shared" si="8"/>
        <v>0</v>
      </c>
      <c r="I32" s="18">
        <f t="shared" si="7"/>
        <v>0</v>
      </c>
    </row>
    <row r="33" spans="1:9" ht="14.25">
      <c r="A33" s="25" t="s">
        <v>17</v>
      </c>
      <c r="B33" s="9">
        <v>14</v>
      </c>
      <c r="C33" s="10">
        <v>16</v>
      </c>
      <c r="D33" s="11">
        <f t="shared" si="6"/>
        <v>0.05405405405405406</v>
      </c>
      <c r="E33" s="9">
        <v>0</v>
      </c>
      <c r="F33" s="10">
        <v>0</v>
      </c>
      <c r="G33" s="1">
        <v>0</v>
      </c>
      <c r="H33" s="17">
        <f t="shared" si="8"/>
        <v>14</v>
      </c>
      <c r="I33" s="18">
        <f t="shared" si="7"/>
        <v>16</v>
      </c>
    </row>
    <row r="34" spans="1:9" ht="14.25">
      <c r="A34" s="25" t="s">
        <v>24</v>
      </c>
      <c r="B34" s="9">
        <v>12</v>
      </c>
      <c r="C34" s="10">
        <v>19</v>
      </c>
      <c r="D34" s="11">
        <f t="shared" si="6"/>
        <v>0.04633204633204633</v>
      </c>
      <c r="E34" s="9">
        <v>0</v>
      </c>
      <c r="F34" s="10">
        <v>0</v>
      </c>
      <c r="G34" s="1">
        <v>0</v>
      </c>
      <c r="H34" s="17">
        <f t="shared" si="8"/>
        <v>12</v>
      </c>
      <c r="I34" s="18">
        <f t="shared" si="7"/>
        <v>19</v>
      </c>
    </row>
    <row r="35" spans="1:9" ht="14.25">
      <c r="A35" s="25" t="s">
        <v>25</v>
      </c>
      <c r="B35" s="9">
        <v>0</v>
      </c>
      <c r="C35" s="10">
        <v>0</v>
      </c>
      <c r="D35" s="11">
        <f t="shared" si="6"/>
        <v>0</v>
      </c>
      <c r="E35" s="9">
        <v>0</v>
      </c>
      <c r="F35" s="10">
        <v>0</v>
      </c>
      <c r="G35" s="1">
        <v>0</v>
      </c>
      <c r="H35" s="17">
        <f t="shared" si="8"/>
        <v>0</v>
      </c>
      <c r="I35" s="18">
        <f t="shared" si="7"/>
        <v>0</v>
      </c>
    </row>
    <row r="36" spans="1:9" ht="14.25">
      <c r="A36" s="25" t="s">
        <v>26</v>
      </c>
      <c r="B36" s="9">
        <v>21</v>
      </c>
      <c r="C36" s="10">
        <v>23</v>
      </c>
      <c r="D36" s="11">
        <f t="shared" si="6"/>
        <v>0.08108108108108109</v>
      </c>
      <c r="E36" s="9">
        <v>0</v>
      </c>
      <c r="F36" s="10">
        <v>0</v>
      </c>
      <c r="G36" s="1">
        <v>0</v>
      </c>
      <c r="H36" s="17">
        <f t="shared" si="8"/>
        <v>21</v>
      </c>
      <c r="I36" s="18">
        <f t="shared" si="7"/>
        <v>23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